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6.xml" ContentType="application/vnd.openxmlformats-officedocument.spreadsheetml.comments+xml"/>
  <Override PartName="/xl/drawings/drawing11.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6.xml" ContentType="application/vnd.openxmlformats-officedocument.drawing+xml"/>
  <Override PartName="/xl/comments9.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10.xml" ContentType="application/vnd.openxmlformats-officedocument.spreadsheetml.comments+xml"/>
  <Override PartName="/xl/drawings/drawing21.xml" ContentType="application/vnd.openxmlformats-officedocument.drawing+xml"/>
  <Override PartName="/xl/comments11.xml" ContentType="application/vnd.openxmlformats-officedocument.spreadsheetml.comments+xml"/>
  <Override PartName="/xl/drawings/drawing22.xml" ContentType="application/vnd.openxmlformats-officedocument.drawing+xml"/>
  <Override PartName="/xl/comments12.xml" ContentType="application/vnd.openxmlformats-officedocument.spreadsheetml.comments+xml"/>
  <Override PartName="/xl/drawings/drawing23.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62E71067-7B79-473F-988B-5C18FA5307B0}" xr6:coauthVersionLast="47" xr6:coauthVersionMax="47" xr10:uidLastSave="{00000000-0000-0000-0000-000000000000}"/>
  <bookViews>
    <workbookView xWindow="-120" yWindow="-120" windowWidth="29040" windowHeight="15720" tabRatio="618" xr2:uid="{00000000-000D-0000-FFFF-FFFF00000000}"/>
  </bookViews>
  <sheets>
    <sheet name="各書類について" sheetId="12" r:id="rId1"/>
    <sheet name="①要望書１" sheetId="2" r:id="rId2"/>
    <sheet name="①要望書２" sheetId="24" r:id="rId3"/>
    <sheet name="①要望書３" sheetId="5" r:id="rId4"/>
    <sheet name="①要望書４" sheetId="4" r:id="rId5"/>
    <sheet name="①要望書５" sheetId="19" r:id="rId6"/>
    <sheet name="（①要望書６）アンケート " sheetId="37" r:id="rId7"/>
    <sheet name="②申請書１" sheetId="27" r:id="rId8"/>
    <sheet name="②申請書２" sheetId="28" r:id="rId9"/>
    <sheet name="②申請書３" sheetId="7" r:id="rId10"/>
    <sheet name="②申請書４" sheetId="8" r:id="rId11"/>
    <sheet name="②申請書５" sheetId="20" r:id="rId12"/>
    <sheet name="（②申請書）添付１支払希望調書" sheetId="9" r:id="rId13"/>
    <sheet name="（②申請書）添付２申請に当たっての確認事項" sheetId="33" r:id="rId14"/>
    <sheet name="（②申請書）添付３消費税等の取扱い" sheetId="35" r:id="rId15"/>
    <sheet name="③変更承認申請書" sheetId="11" r:id="rId16"/>
    <sheet name="④廃止承認申請書 " sheetId="13" r:id="rId17"/>
    <sheet name="⑤実施状況報告書１" sheetId="14" r:id="rId18"/>
    <sheet name="⑤実施状況報告書２" sheetId="15" r:id="rId19"/>
    <sheet name="⑥実績報告書1" sheetId="16" r:id="rId20"/>
    <sheet name="⑥実績報告書2" sheetId="29" r:id="rId21"/>
    <sheet name="⑥実績報告書3" sheetId="17" r:id="rId22"/>
    <sheet name="⑥実績報告書4" sheetId="18" r:id="rId23"/>
    <sheet name="⑥実績報告書5" sheetId="21" r:id="rId24"/>
    <sheet name="⑦支払請求書（概算）" sheetId="22" r:id="rId25"/>
    <sheet name="⑧支払請求書（精算）" sheetId="23" r:id="rId26"/>
    <sheet name="⑨消費税額確定報告書" sheetId="36" r:id="rId27"/>
  </sheets>
  <definedNames>
    <definedName name="_xlnm._FilterDatabase" localSheetId="12" hidden="1">'（②申請書）添付１支払希望調書'!$E$4:$AS$10</definedName>
    <definedName name="_xlnm._FilterDatabase" localSheetId="1" hidden="1">①要望書１!$B$56:$B$61</definedName>
    <definedName name="_xlnm._FilterDatabase" localSheetId="2" hidden="1">①要望書２!$B$2:$B$22</definedName>
    <definedName name="_xlnm._FilterDatabase" localSheetId="4" hidden="1">①要望書４!$B$2:$S$8</definedName>
    <definedName name="_xlnm._FilterDatabase" localSheetId="5" hidden="1">①要望書５!$I$2:$I$69</definedName>
    <definedName name="_xlnm._FilterDatabase" localSheetId="7" hidden="1">②申請書１!$B$46:$B$51</definedName>
    <definedName name="_xlnm._FilterDatabase" localSheetId="8" hidden="1">②申請書２!$B$2:$B$22</definedName>
    <definedName name="_xlnm._FilterDatabase" localSheetId="10" hidden="1">②申請書４!$B$2:$S$8</definedName>
    <definedName name="_xlnm._FilterDatabase" localSheetId="11" hidden="1">②申請書５!$I$2:$I$69</definedName>
    <definedName name="_xlnm._FilterDatabase" localSheetId="15" hidden="1">③変更承認申請書!$B$29:$B$39</definedName>
    <definedName name="_xlnm._FilterDatabase" localSheetId="19" hidden="1">⑥実績報告書1!$B$47:$B$52</definedName>
    <definedName name="_xlnm._FilterDatabase" localSheetId="20" hidden="1">⑥実績報告書2!$B$3:$B$38</definedName>
    <definedName name="_xlnm._FilterDatabase" localSheetId="22" hidden="1">⑥実績報告書4!$B$2:$S$13</definedName>
    <definedName name="_xlnm._FilterDatabase" localSheetId="23" hidden="1">⑥実績報告書5!$A$3:$A$70</definedName>
    <definedName name="_xlnm.Print_Area" localSheetId="6">'（①要望書６）アンケート '!$A$1:$M$40</definedName>
    <definedName name="_xlnm.Print_Area" localSheetId="12">'（②申請書）添付１支払希望調書'!$E$1:$AS$13</definedName>
    <definedName name="_xlnm.Print_Area" localSheetId="13">'（②申請書）添付２申請に当たっての確認事項'!$A$1:$D$33</definedName>
    <definedName name="_xlnm.Print_Area" localSheetId="14">'（②申請書）添付３消費税等の取扱い'!$A$1:$D$23</definedName>
    <definedName name="_xlnm.Print_Area" localSheetId="1">①要望書１!$E$1:$AS$61</definedName>
    <definedName name="_xlnm.Print_Area" localSheetId="2">①要望書２!$E$2:$AS$22</definedName>
    <definedName name="_xlnm.Print_Area" localSheetId="3">①要望書３!$E$1:$AS$24</definedName>
    <definedName name="_xlnm.Print_Area" localSheetId="4">①要望書４!$B$1:$AO$17</definedName>
    <definedName name="_xlnm.Print_Area" localSheetId="5">①要望書５!$A$1:$K$79</definedName>
    <definedName name="_xlnm.Print_Area" localSheetId="7">②申請書１!$E$1:$AS$51</definedName>
    <definedName name="_xlnm.Print_Area" localSheetId="8">②申請書２!$E$2:$AS$22</definedName>
    <definedName name="_xlnm.Print_Area" localSheetId="9">②申請書３!$E$1:$AS$24</definedName>
    <definedName name="_xlnm.Print_Area" localSheetId="10">②申請書４!$B$1:$AO$17</definedName>
    <definedName name="_xlnm.Print_Area" localSheetId="11">②申請書５!$A$1:$K$76</definedName>
    <definedName name="_xlnm.Print_Area" localSheetId="15">③変更承認申請書!$E$1:$AS$63</definedName>
    <definedName name="_xlnm.Print_Area" localSheetId="16">'④廃止承認申請書 '!$E$1:$AS$34</definedName>
    <definedName name="_xlnm.Print_Area" localSheetId="17">⑤実施状況報告書１!$E$1:$AS$19</definedName>
    <definedName name="_xlnm.Print_Area" localSheetId="18">⑤実施状況報告書２!$E$1:$AS$50</definedName>
    <definedName name="_xlnm.Print_Area" localSheetId="19">⑥実績報告書1!$E$1:$AS$52</definedName>
    <definedName name="_xlnm.Print_Area" localSheetId="20">⑥実績報告書2!$E$3:$AS$38</definedName>
    <definedName name="_xlnm.Print_Area" localSheetId="21">⑥実績報告書3!$E$1:$AS$22</definedName>
    <definedName name="_xlnm.Print_Area" localSheetId="22">⑥実績報告書4!$B$1:$AO$24</definedName>
    <definedName name="_xlnm.Print_Area" localSheetId="23">⑥実績報告書5!$A$1:$G$94</definedName>
    <definedName name="_xlnm.Print_Area" localSheetId="24">'⑦支払請求書（概算）'!$E$1:$AS$33</definedName>
    <definedName name="_xlnm.Print_Area" localSheetId="25">'⑧支払請求書（精算）'!$E$1:$AS$33</definedName>
    <definedName name="_xlnm.Print_Area" localSheetId="26">⑨消費税額確定報告書!$E$1:$AT$36</definedName>
    <definedName name="_xlnm.Print_Area" localSheetId="0">各書類について!$A$1:$G$37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G13" i="13" l="1"/>
  <c r="CG13" i="11"/>
  <c r="J49" i="15"/>
  <c r="J48" i="15"/>
  <c r="J47" i="15"/>
  <c r="J46" i="15"/>
  <c r="J45" i="15"/>
  <c r="J44" i="15"/>
  <c r="J43" i="15"/>
  <c r="J42" i="15"/>
  <c r="J40" i="15"/>
  <c r="J39" i="15"/>
  <c r="J4" i="20"/>
  <c r="J5" i="20"/>
  <c r="J6" i="20"/>
  <c r="J7" i="20"/>
  <c r="J8" i="20"/>
  <c r="J9"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3" i="20"/>
  <c r="DO3" i="27"/>
  <c r="CZ48" i="11"/>
  <c r="DD41" i="11"/>
  <c r="CV41" i="11"/>
  <c r="DD40" i="11"/>
  <c r="DL40" i="11" s="1"/>
  <c r="CV40" i="11"/>
  <c r="AP39" i="11"/>
  <c r="AM14" i="7"/>
  <c r="W49" i="15" s="1"/>
  <c r="AM13" i="7"/>
  <c r="W48" i="15" s="1"/>
  <c r="AM12" i="7"/>
  <c r="W47" i="15" s="1"/>
  <c r="AM11" i="7"/>
  <c r="W46" i="15" s="1"/>
  <c r="AM10" i="7"/>
  <c r="W45" i="15" s="1"/>
  <c r="AM9" i="7"/>
  <c r="W44" i="15" s="1"/>
  <c r="AM8" i="7"/>
  <c r="W43" i="15" s="1"/>
  <c r="AM7" i="7"/>
  <c r="W42" i="15" s="1"/>
  <c r="AM6" i="7"/>
  <c r="W41" i="15" s="1"/>
  <c r="AM5" i="7"/>
  <c r="W40" i="15" s="1"/>
  <c r="AM4" i="7"/>
  <c r="W39" i="15" s="1"/>
  <c r="AM3" i="7"/>
  <c r="W38" i="15" s="1"/>
  <c r="AM3" i="5"/>
  <c r="I4" i="7"/>
  <c r="I5" i="7"/>
  <c r="I6" i="7"/>
  <c r="J41" i="15" s="1"/>
  <c r="I7" i="7"/>
  <c r="I8" i="7"/>
  <c r="I9" i="7"/>
  <c r="I10" i="7"/>
  <c r="I11" i="7"/>
  <c r="I12" i="7"/>
  <c r="I13" i="7"/>
  <c r="I14" i="7"/>
  <c r="DB15" i="5"/>
  <c r="T3" i="4"/>
  <c r="DN50" i="15"/>
  <c r="CV50" i="15"/>
  <c r="AO50" i="15"/>
  <c r="S19" i="15" s="1"/>
  <c r="AO1" i="36"/>
  <c r="AD10" i="36"/>
  <c r="AD9" i="36"/>
  <c r="AD8" i="36"/>
  <c r="AM3" i="9"/>
  <c r="B7" i="20"/>
  <c r="AB3" i="8"/>
  <c r="E3" i="20"/>
  <c r="I3" i="20" s="1"/>
  <c r="I13" i="8"/>
  <c r="AP3" i="9"/>
  <c r="L3" i="28"/>
  <c r="Q47" i="27" s="1"/>
  <c r="O3" i="20" s="1"/>
  <c r="W50" i="15" l="1"/>
  <c r="DR41" i="11"/>
  <c r="DL41" i="11"/>
  <c r="AM15" i="7"/>
  <c r="U21" i="27"/>
  <c r="AC21" i="27"/>
  <c r="Y21" i="27"/>
  <c r="AB8" i="4"/>
  <c r="AD2" i="19" l="1"/>
  <c r="DQ2" i="4"/>
  <c r="DJ3" i="5"/>
  <c r="DI2" i="24"/>
  <c r="DM2" i="2"/>
  <c r="N6" i="19" l="1"/>
  <c r="N5" i="19"/>
  <c r="I68" i="19"/>
  <c r="I4" i="19"/>
  <c r="AM4" i="5" s="1"/>
  <c r="I5" i="19"/>
  <c r="AM5" i="5" s="1"/>
  <c r="I6" i="19"/>
  <c r="AM6" i="5" s="1"/>
  <c r="I7" i="19"/>
  <c r="AM7" i="5" s="1"/>
  <c r="I8" i="19"/>
  <c r="AM8" i="5" s="1"/>
  <c r="I9" i="19"/>
  <c r="AM9" i="5" s="1"/>
  <c r="I10" i="19"/>
  <c r="AM10" i="5" s="1"/>
  <c r="I11" i="19"/>
  <c r="AM11" i="5" s="1"/>
  <c r="I12" i="19"/>
  <c r="AM12" i="5" s="1"/>
  <c r="I13" i="19"/>
  <c r="AM13" i="5" s="1"/>
  <c r="I14" i="19"/>
  <c r="AM14" i="5" s="1"/>
  <c r="I15" i="19"/>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3" i="19"/>
  <c r="A24" i="5"/>
  <c r="A23" i="5"/>
  <c r="A20" i="5"/>
  <c r="A19" i="5"/>
  <c r="A18" i="5"/>
  <c r="A56" i="2"/>
  <c r="A55" i="2"/>
  <c r="A54" i="2"/>
  <c r="A53" i="2"/>
  <c r="A52" i="2"/>
  <c r="A44" i="2"/>
  <c r="A38" i="2"/>
  <c r="AM15" i="5" l="1"/>
  <c r="L4" i="28"/>
  <c r="L5" i="29" s="1"/>
  <c r="Z11" i="19" l="1"/>
  <c r="Z12" i="19"/>
  <c r="AA22" i="16"/>
  <c r="W22" i="16"/>
  <c r="S22" i="16"/>
  <c r="F17" i="20" l="1"/>
  <c r="B4" i="20" l="1"/>
  <c r="C5" i="21" s="1"/>
  <c r="C4" i="20"/>
  <c r="D4" i="20"/>
  <c r="E4" i="20"/>
  <c r="I4" i="20" s="1"/>
  <c r="F4" i="20"/>
  <c r="G4" i="20"/>
  <c r="B5" i="20"/>
  <c r="C6" i="21" s="1"/>
  <c r="C5" i="20"/>
  <c r="D5" i="20"/>
  <c r="E5" i="20"/>
  <c r="F5" i="20"/>
  <c r="G5" i="20"/>
  <c r="B6" i="20"/>
  <c r="C7" i="21" s="1"/>
  <c r="C6" i="20"/>
  <c r="D6" i="20"/>
  <c r="E6" i="20"/>
  <c r="I6" i="20" s="1"/>
  <c r="F6" i="20"/>
  <c r="G6" i="20"/>
  <c r="C8" i="21"/>
  <c r="C7" i="20"/>
  <c r="D7" i="20"/>
  <c r="E7" i="20"/>
  <c r="I7" i="20" s="1"/>
  <c r="F7" i="20"/>
  <c r="G7" i="20"/>
  <c r="B8" i="20"/>
  <c r="C9" i="21" s="1"/>
  <c r="C8" i="20"/>
  <c r="D8" i="20"/>
  <c r="E8" i="20"/>
  <c r="I8" i="20" s="1"/>
  <c r="F8" i="20"/>
  <c r="G8" i="20"/>
  <c r="B9" i="20"/>
  <c r="C10" i="21" s="1"/>
  <c r="C9" i="20"/>
  <c r="D9" i="20"/>
  <c r="E9" i="20"/>
  <c r="I9" i="20" s="1"/>
  <c r="F9" i="20"/>
  <c r="G9" i="20"/>
  <c r="B10" i="20"/>
  <c r="C11" i="21" s="1"/>
  <c r="C10" i="20"/>
  <c r="D10" i="20"/>
  <c r="E10" i="20"/>
  <c r="I10" i="20" s="1"/>
  <c r="F10" i="20"/>
  <c r="G10" i="20"/>
  <c r="B11" i="20"/>
  <c r="C12" i="21" s="1"/>
  <c r="C11" i="20"/>
  <c r="D11" i="20"/>
  <c r="E11" i="20"/>
  <c r="I11" i="20" s="1"/>
  <c r="F11" i="20"/>
  <c r="G11" i="20"/>
  <c r="B12" i="20"/>
  <c r="C13" i="21" s="1"/>
  <c r="C12" i="20"/>
  <c r="D12" i="20"/>
  <c r="E12" i="20"/>
  <c r="I12" i="20" s="1"/>
  <c r="F12" i="20"/>
  <c r="G12" i="20"/>
  <c r="B13" i="20"/>
  <c r="C14" i="21" s="1"/>
  <c r="C13" i="20"/>
  <c r="D13" i="20"/>
  <c r="E13" i="20"/>
  <c r="I13" i="20" s="1"/>
  <c r="F13" i="20"/>
  <c r="G13" i="20"/>
  <c r="B14" i="20"/>
  <c r="C15" i="21" s="1"/>
  <c r="C14" i="20"/>
  <c r="D14" i="20"/>
  <c r="E14" i="20"/>
  <c r="I14" i="20" s="1"/>
  <c r="F14" i="20"/>
  <c r="G14" i="20"/>
  <c r="B15" i="20"/>
  <c r="C16" i="21" s="1"/>
  <c r="C15" i="20"/>
  <c r="D15" i="20"/>
  <c r="E15" i="20"/>
  <c r="I15" i="20" s="1"/>
  <c r="F15" i="20"/>
  <c r="G15" i="20"/>
  <c r="B16" i="20"/>
  <c r="C17" i="21" s="1"/>
  <c r="C16" i="20"/>
  <c r="D16" i="20"/>
  <c r="E16" i="20"/>
  <c r="I16" i="20" s="1"/>
  <c r="F16" i="20"/>
  <c r="G16" i="20"/>
  <c r="B17" i="20"/>
  <c r="C18" i="21" s="1"/>
  <c r="C17" i="20"/>
  <c r="D17" i="20"/>
  <c r="E17" i="20"/>
  <c r="I17" i="20" s="1"/>
  <c r="G17" i="20"/>
  <c r="B18" i="20"/>
  <c r="C19" i="21" s="1"/>
  <c r="C18" i="20"/>
  <c r="D18" i="20"/>
  <c r="E18" i="20"/>
  <c r="I18" i="20" s="1"/>
  <c r="F18" i="20"/>
  <c r="G18" i="20"/>
  <c r="B19" i="20"/>
  <c r="C20" i="21" s="1"/>
  <c r="C19" i="20"/>
  <c r="D19" i="20"/>
  <c r="E19" i="20"/>
  <c r="I19" i="20" s="1"/>
  <c r="F19" i="20"/>
  <c r="G19" i="20"/>
  <c r="B20" i="20"/>
  <c r="C21" i="21" s="1"/>
  <c r="C20" i="20"/>
  <c r="D20" i="20"/>
  <c r="E20" i="20"/>
  <c r="I20" i="20" s="1"/>
  <c r="F20" i="20"/>
  <c r="G20" i="20"/>
  <c r="B21" i="20"/>
  <c r="C22" i="21" s="1"/>
  <c r="C21" i="20"/>
  <c r="D21" i="20"/>
  <c r="E21" i="20"/>
  <c r="I21" i="20" s="1"/>
  <c r="F21" i="20"/>
  <c r="G21" i="20"/>
  <c r="B22" i="20"/>
  <c r="C23" i="21" s="1"/>
  <c r="C22" i="20"/>
  <c r="D22" i="20"/>
  <c r="E22" i="20"/>
  <c r="I22" i="20" s="1"/>
  <c r="F22" i="20"/>
  <c r="G22" i="20"/>
  <c r="B23" i="20"/>
  <c r="C24" i="21" s="1"/>
  <c r="C23" i="20"/>
  <c r="D23" i="20"/>
  <c r="E23" i="20"/>
  <c r="I23" i="20" s="1"/>
  <c r="F23" i="20"/>
  <c r="G23" i="20"/>
  <c r="B24" i="20"/>
  <c r="C25" i="21" s="1"/>
  <c r="C24" i="20"/>
  <c r="D24" i="20"/>
  <c r="E24" i="20"/>
  <c r="I24" i="20" s="1"/>
  <c r="F24" i="20"/>
  <c r="G24" i="20"/>
  <c r="B25" i="20"/>
  <c r="C26" i="21" s="1"/>
  <c r="C25" i="20"/>
  <c r="D25" i="20"/>
  <c r="E25" i="20"/>
  <c r="I25" i="20" s="1"/>
  <c r="F25" i="20"/>
  <c r="G25" i="20"/>
  <c r="B26" i="20"/>
  <c r="C27" i="21" s="1"/>
  <c r="C26" i="20"/>
  <c r="D26" i="20"/>
  <c r="E26" i="20"/>
  <c r="I26" i="20" s="1"/>
  <c r="F26" i="20"/>
  <c r="G26" i="20"/>
  <c r="B27" i="20"/>
  <c r="C28" i="21" s="1"/>
  <c r="C27" i="20"/>
  <c r="D27" i="20"/>
  <c r="E27" i="20"/>
  <c r="I27" i="20" s="1"/>
  <c r="F27" i="20"/>
  <c r="G27" i="20"/>
  <c r="B28" i="20"/>
  <c r="C29" i="21" s="1"/>
  <c r="C28" i="20"/>
  <c r="D28" i="20"/>
  <c r="E28" i="20"/>
  <c r="I28" i="20" s="1"/>
  <c r="F28" i="20"/>
  <c r="G28" i="20"/>
  <c r="B29" i="20"/>
  <c r="C30" i="21" s="1"/>
  <c r="C29" i="20"/>
  <c r="D29" i="20"/>
  <c r="E29" i="20"/>
  <c r="I29" i="20" s="1"/>
  <c r="F29" i="20"/>
  <c r="G29" i="20"/>
  <c r="B30" i="20"/>
  <c r="C31" i="21" s="1"/>
  <c r="C30" i="20"/>
  <c r="D30" i="20"/>
  <c r="E30" i="20"/>
  <c r="I30" i="20" s="1"/>
  <c r="F30" i="20"/>
  <c r="G30" i="20"/>
  <c r="B31" i="20"/>
  <c r="C32" i="21" s="1"/>
  <c r="C31" i="20"/>
  <c r="D31" i="20"/>
  <c r="E31" i="20"/>
  <c r="I31" i="20" s="1"/>
  <c r="F31" i="20"/>
  <c r="G31" i="20"/>
  <c r="B32" i="20"/>
  <c r="C33" i="21" s="1"/>
  <c r="C32" i="20"/>
  <c r="D32" i="20"/>
  <c r="E32" i="20"/>
  <c r="I32" i="20" s="1"/>
  <c r="F32" i="20"/>
  <c r="G32" i="20"/>
  <c r="B33" i="20"/>
  <c r="C34" i="21" s="1"/>
  <c r="C33" i="20"/>
  <c r="D33" i="20"/>
  <c r="E33" i="20"/>
  <c r="I33" i="20" s="1"/>
  <c r="F33" i="20"/>
  <c r="G33" i="20"/>
  <c r="B34" i="20"/>
  <c r="C35" i="21" s="1"/>
  <c r="C34" i="20"/>
  <c r="D34" i="20"/>
  <c r="E34" i="20"/>
  <c r="I34" i="20" s="1"/>
  <c r="F34" i="20"/>
  <c r="G34" i="20"/>
  <c r="B35" i="20"/>
  <c r="C36" i="21" s="1"/>
  <c r="C35" i="20"/>
  <c r="D35" i="20"/>
  <c r="E35" i="20"/>
  <c r="I35" i="20" s="1"/>
  <c r="F35" i="20"/>
  <c r="G35" i="20"/>
  <c r="B36" i="20"/>
  <c r="C37" i="21" s="1"/>
  <c r="C36" i="20"/>
  <c r="D36" i="20"/>
  <c r="E36" i="20"/>
  <c r="I36" i="20" s="1"/>
  <c r="F36" i="20"/>
  <c r="G36" i="20"/>
  <c r="B37" i="20"/>
  <c r="C38" i="21" s="1"/>
  <c r="C37" i="20"/>
  <c r="D37" i="20"/>
  <c r="E37" i="20"/>
  <c r="I37" i="20" s="1"/>
  <c r="F37" i="20"/>
  <c r="G37" i="20"/>
  <c r="B38" i="20"/>
  <c r="C39" i="21" s="1"/>
  <c r="C38" i="20"/>
  <c r="D38" i="20"/>
  <c r="E38" i="20"/>
  <c r="I38" i="20" s="1"/>
  <c r="F38" i="20"/>
  <c r="G38" i="20"/>
  <c r="B39" i="20"/>
  <c r="C40" i="21" s="1"/>
  <c r="C39" i="20"/>
  <c r="D39" i="20"/>
  <c r="E39" i="20"/>
  <c r="I39" i="20" s="1"/>
  <c r="F39" i="20"/>
  <c r="G39" i="20"/>
  <c r="B40" i="20"/>
  <c r="C41" i="21" s="1"/>
  <c r="C40" i="20"/>
  <c r="D40" i="20"/>
  <c r="E40" i="20"/>
  <c r="I40" i="20" s="1"/>
  <c r="F40" i="20"/>
  <c r="G40" i="20"/>
  <c r="B41" i="20"/>
  <c r="C42" i="21" s="1"/>
  <c r="C41" i="20"/>
  <c r="D41" i="20"/>
  <c r="E41" i="20"/>
  <c r="I41" i="20" s="1"/>
  <c r="F41" i="20"/>
  <c r="G41" i="20"/>
  <c r="B42" i="20"/>
  <c r="C43" i="21" s="1"/>
  <c r="C42" i="20"/>
  <c r="D42" i="20"/>
  <c r="E42" i="20"/>
  <c r="I42" i="20" s="1"/>
  <c r="F42" i="20"/>
  <c r="G42" i="20"/>
  <c r="B43" i="20"/>
  <c r="C44" i="21" s="1"/>
  <c r="C43" i="20"/>
  <c r="D43" i="20"/>
  <c r="E43" i="20"/>
  <c r="I43" i="20" s="1"/>
  <c r="F43" i="20"/>
  <c r="G43" i="20"/>
  <c r="B44" i="20"/>
  <c r="C45" i="21" s="1"/>
  <c r="C44" i="20"/>
  <c r="D44" i="20"/>
  <c r="E44" i="20"/>
  <c r="I44" i="20" s="1"/>
  <c r="F44" i="20"/>
  <c r="G44" i="20"/>
  <c r="B45" i="20"/>
  <c r="C46" i="21" s="1"/>
  <c r="C45" i="20"/>
  <c r="D45" i="20"/>
  <c r="E45" i="20"/>
  <c r="I45" i="20" s="1"/>
  <c r="F45" i="20"/>
  <c r="G45" i="20"/>
  <c r="B46" i="20"/>
  <c r="C47" i="21" s="1"/>
  <c r="C46" i="20"/>
  <c r="D46" i="20"/>
  <c r="E46" i="20"/>
  <c r="I46" i="20" s="1"/>
  <c r="F46" i="20"/>
  <c r="G46" i="20"/>
  <c r="B47" i="20"/>
  <c r="C48" i="21" s="1"/>
  <c r="C47" i="20"/>
  <c r="D47" i="20"/>
  <c r="E47" i="20"/>
  <c r="I47" i="20" s="1"/>
  <c r="F47" i="20"/>
  <c r="G47" i="20"/>
  <c r="B48" i="20"/>
  <c r="C49" i="21" s="1"/>
  <c r="C48" i="20"/>
  <c r="D48" i="20"/>
  <c r="E48" i="20"/>
  <c r="I48" i="20" s="1"/>
  <c r="F48" i="20"/>
  <c r="G48" i="20"/>
  <c r="B49" i="20"/>
  <c r="C50" i="21" s="1"/>
  <c r="C49" i="20"/>
  <c r="D49" i="20"/>
  <c r="E49" i="20"/>
  <c r="I49" i="20" s="1"/>
  <c r="F49" i="20"/>
  <c r="G49" i="20"/>
  <c r="B50" i="20"/>
  <c r="C51" i="21" s="1"/>
  <c r="C50" i="20"/>
  <c r="D50" i="20"/>
  <c r="E50" i="20"/>
  <c r="I50" i="20" s="1"/>
  <c r="F50" i="20"/>
  <c r="G50" i="20"/>
  <c r="B51" i="20"/>
  <c r="C52" i="21" s="1"/>
  <c r="C51" i="20"/>
  <c r="D51" i="20"/>
  <c r="E51" i="20"/>
  <c r="I51" i="20" s="1"/>
  <c r="F51" i="20"/>
  <c r="G51" i="20"/>
  <c r="B52" i="20"/>
  <c r="C53" i="21" s="1"/>
  <c r="C52" i="20"/>
  <c r="D52" i="20"/>
  <c r="E52" i="20"/>
  <c r="I52" i="20" s="1"/>
  <c r="F52" i="20"/>
  <c r="G52" i="20"/>
  <c r="B53" i="20"/>
  <c r="C54" i="21" s="1"/>
  <c r="C53" i="20"/>
  <c r="D53" i="20"/>
  <c r="E53" i="20"/>
  <c r="I53" i="20" s="1"/>
  <c r="F53" i="20"/>
  <c r="G53" i="20"/>
  <c r="B54" i="20"/>
  <c r="C55" i="21" s="1"/>
  <c r="C54" i="20"/>
  <c r="D54" i="20"/>
  <c r="E54" i="20"/>
  <c r="I54" i="20" s="1"/>
  <c r="F54" i="20"/>
  <c r="G54" i="20"/>
  <c r="B55" i="20"/>
  <c r="C56" i="21" s="1"/>
  <c r="C55" i="20"/>
  <c r="D55" i="20"/>
  <c r="E55" i="20"/>
  <c r="I55" i="20" s="1"/>
  <c r="F55" i="20"/>
  <c r="G55" i="20"/>
  <c r="B56" i="20"/>
  <c r="C57" i="21" s="1"/>
  <c r="C56" i="20"/>
  <c r="D56" i="20"/>
  <c r="E56" i="20"/>
  <c r="I56" i="20" s="1"/>
  <c r="F56" i="20"/>
  <c r="G56" i="20"/>
  <c r="B57" i="20"/>
  <c r="C58" i="21" s="1"/>
  <c r="C57" i="20"/>
  <c r="D57" i="20"/>
  <c r="E57" i="20"/>
  <c r="I57" i="20" s="1"/>
  <c r="F57" i="20"/>
  <c r="G57" i="20"/>
  <c r="B58" i="20"/>
  <c r="C59" i="21" s="1"/>
  <c r="C58" i="20"/>
  <c r="D58" i="20"/>
  <c r="E58" i="20"/>
  <c r="I58" i="20" s="1"/>
  <c r="F58" i="20"/>
  <c r="G58" i="20"/>
  <c r="B59" i="20"/>
  <c r="C60" i="21" s="1"/>
  <c r="C59" i="20"/>
  <c r="D59" i="20"/>
  <c r="E59" i="20"/>
  <c r="I59" i="20" s="1"/>
  <c r="F59" i="20"/>
  <c r="G59" i="20"/>
  <c r="B60" i="20"/>
  <c r="C61" i="21" s="1"/>
  <c r="C60" i="20"/>
  <c r="D60" i="20"/>
  <c r="E60" i="20"/>
  <c r="I60" i="20" s="1"/>
  <c r="F60" i="20"/>
  <c r="G60" i="20"/>
  <c r="B61" i="20"/>
  <c r="C62" i="21" s="1"/>
  <c r="C61" i="20"/>
  <c r="D61" i="20"/>
  <c r="E61" i="20"/>
  <c r="I61" i="20" s="1"/>
  <c r="F61" i="20"/>
  <c r="G61" i="20"/>
  <c r="B62" i="20"/>
  <c r="C63" i="21" s="1"/>
  <c r="C62" i="20"/>
  <c r="D62" i="20"/>
  <c r="E62" i="20"/>
  <c r="I62" i="20" s="1"/>
  <c r="F62" i="20"/>
  <c r="G62" i="20"/>
  <c r="B63" i="20"/>
  <c r="C64" i="21" s="1"/>
  <c r="C63" i="20"/>
  <c r="D63" i="20"/>
  <c r="E63" i="20"/>
  <c r="I63" i="20" s="1"/>
  <c r="F63" i="20"/>
  <c r="G63" i="20"/>
  <c r="B64" i="20"/>
  <c r="C65" i="21" s="1"/>
  <c r="C64" i="20"/>
  <c r="D64" i="20"/>
  <c r="E64" i="20"/>
  <c r="I64" i="20" s="1"/>
  <c r="F64" i="20"/>
  <c r="G64" i="20"/>
  <c r="B65" i="20"/>
  <c r="C66" i="21" s="1"/>
  <c r="C65" i="20"/>
  <c r="D65" i="20"/>
  <c r="E65" i="20"/>
  <c r="I65" i="20" s="1"/>
  <c r="F65" i="20"/>
  <c r="G65" i="20"/>
  <c r="B66" i="20"/>
  <c r="C67" i="21" s="1"/>
  <c r="C66" i="20"/>
  <c r="D66" i="20"/>
  <c r="E66" i="20"/>
  <c r="I66" i="20" s="1"/>
  <c r="F66" i="20"/>
  <c r="G66" i="20"/>
  <c r="B67" i="20"/>
  <c r="C68" i="21" s="1"/>
  <c r="C67" i="20"/>
  <c r="D67" i="20"/>
  <c r="E67" i="20"/>
  <c r="I67" i="20" s="1"/>
  <c r="F67" i="20"/>
  <c r="G67" i="20"/>
  <c r="B68" i="20"/>
  <c r="C69" i="21" s="1"/>
  <c r="C68" i="20"/>
  <c r="D68" i="20"/>
  <c r="E68" i="20"/>
  <c r="I68" i="20" s="1"/>
  <c r="F68" i="20"/>
  <c r="G68" i="20"/>
  <c r="C3" i="20"/>
  <c r="D3" i="20"/>
  <c r="F3" i="20"/>
  <c r="G3" i="20"/>
  <c r="L24" i="7"/>
  <c r="L22" i="17" s="1"/>
  <c r="L23" i="7"/>
  <c r="L20" i="7"/>
  <c r="L19" i="7"/>
  <c r="L18" i="7"/>
  <c r="Q45" i="27"/>
  <c r="Q46" i="16" s="1"/>
  <c r="AD9" i="27"/>
  <c r="P22" i="13"/>
  <c r="I5" i="20" l="1"/>
  <c r="O11" i="20"/>
  <c r="U4" i="18"/>
  <c r="U6" i="18"/>
  <c r="U8" i="18"/>
  <c r="U10" i="18"/>
  <c r="CA26" i="29"/>
  <c r="L20" i="28"/>
  <c r="P27" i="27" l="1"/>
  <c r="AJ3" i="9"/>
  <c r="H13" i="20"/>
  <c r="AB7" i="8"/>
  <c r="L16" i="17"/>
  <c r="L17" i="17"/>
  <c r="L18" i="17"/>
  <c r="L21" i="17"/>
  <c r="Q42" i="27"/>
  <c r="L10" i="28"/>
  <c r="AE26" i="27" l="1"/>
  <c r="AD7" i="27"/>
  <c r="K17" i="27"/>
  <c r="AD10" i="27"/>
  <c r="AD11" i="36" s="1"/>
  <c r="AD10" i="14" l="1"/>
  <c r="AD10" i="13"/>
  <c r="AD10" i="16"/>
  <c r="Q44" i="27"/>
  <c r="Q45" i="16" s="1"/>
  <c r="AD9" i="16"/>
  <c r="H17" i="20" l="1"/>
  <c r="S70" i="21"/>
  <c r="T70" i="21"/>
  <c r="CT12" i="18"/>
  <c r="CT10" i="18"/>
  <c r="CT8" i="18"/>
  <c r="CT6" i="18"/>
  <c r="CT4" i="18"/>
  <c r="CA37" i="29"/>
  <c r="CA33" i="29"/>
  <c r="CA32" i="29"/>
  <c r="CA30" i="29"/>
  <c r="CA25" i="29"/>
  <c r="CA23" i="29"/>
  <c r="CA19" i="29"/>
  <c r="CA18" i="29"/>
  <c r="CM52" i="16"/>
  <c r="CM51" i="16"/>
  <c r="CM50" i="16"/>
  <c r="DB19" i="15"/>
  <c r="DK22" i="23" l="1"/>
  <c r="CL14" i="18"/>
  <c r="CF15" i="18"/>
  <c r="BT24" i="18" s="1"/>
  <c r="CM15" i="18"/>
  <c r="CE14" i="18"/>
  <c r="I14" i="8"/>
  <c r="P16" i="8"/>
  <c r="I16" i="8"/>
  <c r="I23" i="18" s="1"/>
  <c r="F19" i="21"/>
  <c r="I12" i="17"/>
  <c r="AE31" i="27"/>
  <c r="B21" i="24" l="1"/>
  <c r="B17" i="24"/>
  <c r="B13" i="24"/>
  <c r="B9" i="24"/>
  <c r="B5" i="24"/>
  <c r="B4" i="24"/>
  <c r="DR31" i="11"/>
  <c r="DR33" i="11"/>
  <c r="CZ45" i="11"/>
  <c r="DR39" i="11"/>
  <c r="DR37" i="11"/>
  <c r="DR35" i="11"/>
  <c r="DL33" i="11"/>
  <c r="DL31" i="11"/>
  <c r="CR49" i="11"/>
  <c r="CR47" i="11"/>
  <c r="CR46" i="11"/>
  <c r="DL38" i="11"/>
  <c r="DL36" i="11"/>
  <c r="DL34" i="11"/>
  <c r="DL32" i="11"/>
  <c r="DL30" i="11"/>
  <c r="DR10" i="9"/>
  <c r="DE8" i="8"/>
  <c r="CW8" i="8"/>
  <c r="AB4" i="8"/>
  <c r="CX22" i="22" l="1"/>
  <c r="CZ50" i="11"/>
  <c r="DL37" i="11"/>
  <c r="DL39" i="11"/>
  <c r="DL35" i="11"/>
  <c r="L7" i="28" l="1"/>
  <c r="B9" i="28" s="1"/>
  <c r="B5" i="28"/>
  <c r="Q38" i="27" l="1"/>
  <c r="Q39" i="27"/>
  <c r="Q40" i="27"/>
  <c r="Q41" i="27"/>
  <c r="H4" i="20" l="1"/>
  <c r="T4" i="8"/>
  <c r="H5" i="20"/>
  <c r="F6" i="21"/>
  <c r="H6" i="20"/>
  <c r="F7" i="21"/>
  <c r="H7" i="20"/>
  <c r="F8" i="21"/>
  <c r="H8" i="20"/>
  <c r="F9" i="21"/>
  <c r="H9" i="20"/>
  <c r="F10" i="21"/>
  <c r="H10" i="20"/>
  <c r="H11" i="20"/>
  <c r="F12" i="21"/>
  <c r="H12" i="20"/>
  <c r="F14" i="21"/>
  <c r="H14" i="20"/>
  <c r="H15" i="20"/>
  <c r="F16" i="21"/>
  <c r="H16" i="20"/>
  <c r="F17" i="21"/>
  <c r="F18" i="21"/>
  <c r="H18" i="20"/>
  <c r="H19" i="20"/>
  <c r="F20" i="21"/>
  <c r="H20" i="20"/>
  <c r="F21" i="21"/>
  <c r="H21" i="20"/>
  <c r="F22" i="21"/>
  <c r="H22" i="20"/>
  <c r="F23" i="21"/>
  <c r="H23" i="20"/>
  <c r="F24" i="21"/>
  <c r="H24" i="20"/>
  <c r="F25" i="21"/>
  <c r="H25" i="20"/>
  <c r="F26" i="21"/>
  <c r="H26" i="20"/>
  <c r="F27" i="21"/>
  <c r="H27" i="20"/>
  <c r="F28" i="21"/>
  <c r="H28" i="20"/>
  <c r="F29" i="21"/>
  <c r="H29" i="20"/>
  <c r="F30" i="21"/>
  <c r="H30" i="20"/>
  <c r="F31" i="21"/>
  <c r="H31" i="20"/>
  <c r="F32" i="21"/>
  <c r="H32" i="20"/>
  <c r="F33" i="21"/>
  <c r="H33" i="20"/>
  <c r="F34" i="21"/>
  <c r="H34" i="20"/>
  <c r="F35" i="21"/>
  <c r="H35" i="20"/>
  <c r="F36" i="21"/>
  <c r="H36" i="20"/>
  <c r="F37" i="21"/>
  <c r="H37" i="20"/>
  <c r="F38" i="21"/>
  <c r="H38" i="20"/>
  <c r="F39" i="21"/>
  <c r="H39" i="20"/>
  <c r="F40" i="21"/>
  <c r="H40" i="20"/>
  <c r="F41" i="21"/>
  <c r="H41" i="20"/>
  <c r="F42" i="21"/>
  <c r="H42" i="20"/>
  <c r="F43" i="21"/>
  <c r="H43" i="20"/>
  <c r="F44" i="21"/>
  <c r="H44" i="20"/>
  <c r="F45" i="21"/>
  <c r="H45" i="20"/>
  <c r="F46" i="21"/>
  <c r="H46" i="20"/>
  <c r="F47" i="21"/>
  <c r="H47" i="20"/>
  <c r="F48" i="21"/>
  <c r="H48" i="20"/>
  <c r="F49" i="21"/>
  <c r="H49" i="20"/>
  <c r="F50" i="21"/>
  <c r="H50" i="20"/>
  <c r="F51" i="21"/>
  <c r="H51" i="20"/>
  <c r="F52" i="21"/>
  <c r="H52" i="20"/>
  <c r="F53" i="21"/>
  <c r="H53" i="20"/>
  <c r="F54" i="21"/>
  <c r="H54" i="20"/>
  <c r="F55" i="21"/>
  <c r="H55" i="20"/>
  <c r="F56" i="21"/>
  <c r="H56" i="20"/>
  <c r="F57" i="21"/>
  <c r="H57" i="20"/>
  <c r="F58" i="21"/>
  <c r="H58" i="20"/>
  <c r="F59" i="21"/>
  <c r="H59" i="20"/>
  <c r="F60" i="21"/>
  <c r="H60" i="20"/>
  <c r="F61" i="21"/>
  <c r="H61" i="20"/>
  <c r="F62" i="21"/>
  <c r="H62" i="20"/>
  <c r="F63" i="21"/>
  <c r="H63" i="20"/>
  <c r="F64" i="21"/>
  <c r="H64" i="20"/>
  <c r="F65" i="21"/>
  <c r="H65" i="20"/>
  <c r="F66" i="21"/>
  <c r="H66" i="20"/>
  <c r="F67" i="21"/>
  <c r="H67" i="20"/>
  <c r="F68" i="21"/>
  <c r="H68" i="20"/>
  <c r="F69" i="21"/>
  <c r="P19" i="22"/>
  <c r="P22" i="23" s="1"/>
  <c r="AA22" i="23" s="1"/>
  <c r="P19" i="23" s="1"/>
  <c r="F15" i="21" l="1"/>
  <c r="T7" i="8"/>
  <c r="F11" i="21"/>
  <c r="T5" i="8"/>
  <c r="F13" i="21"/>
  <c r="T6" i="8"/>
  <c r="U12" i="18"/>
  <c r="AO1" i="23"/>
  <c r="AO1" i="22"/>
  <c r="AJ22" i="23" l="1"/>
  <c r="E13" i="16"/>
  <c r="AK3" i="14"/>
  <c r="E13" i="14"/>
  <c r="J2" i="15" s="1"/>
  <c r="E13" i="13" l="1"/>
  <c r="E13" i="11" l="1"/>
  <c r="T7" i="4" l="1"/>
  <c r="O12" i="19" s="1"/>
  <c r="T6" i="4"/>
  <c r="O11" i="19" s="1"/>
  <c r="T5" i="4"/>
  <c r="O10" i="19" s="1"/>
  <c r="T4" i="4"/>
  <c r="O9" i="19" s="1"/>
  <c r="O8" i="19"/>
  <c r="AK3" i="27"/>
  <c r="AO1" i="16" l="1"/>
  <c r="AO1" i="14"/>
  <c r="AO1" i="13"/>
  <c r="AO1" i="11" l="1"/>
  <c r="T31" i="11" l="1"/>
  <c r="AI8" i="8"/>
  <c r="B3" i="8"/>
  <c r="AB8" i="8" s="1"/>
  <c r="I12" i="8" s="1"/>
  <c r="L6" i="28"/>
  <c r="L9" i="29" s="1"/>
  <c r="B10" i="28"/>
  <c r="L8" i="28"/>
  <c r="L12" i="29" s="1"/>
  <c r="L16" i="29"/>
  <c r="L11" i="28"/>
  <c r="L12" i="28"/>
  <c r="L19" i="29" s="1"/>
  <c r="L14" i="28"/>
  <c r="L23" i="29" s="1"/>
  <c r="L15" i="28"/>
  <c r="L16" i="28"/>
  <c r="L26" i="29" s="1"/>
  <c r="L18" i="28"/>
  <c r="L30" i="29" s="1"/>
  <c r="L19" i="28"/>
  <c r="L33" i="29"/>
  <c r="L22" i="28"/>
  <c r="L37" i="29" s="1"/>
  <c r="Q43" i="27"/>
  <c r="Q44" i="16" s="1"/>
  <c r="Q46" i="27"/>
  <c r="Q47" i="16" s="1"/>
  <c r="Q43" i="16"/>
  <c r="Q39" i="16"/>
  <c r="Q40" i="16"/>
  <c r="Q41" i="16"/>
  <c r="Q42" i="16"/>
  <c r="Q37" i="27"/>
  <c r="Q38" i="16" s="1"/>
  <c r="AB31" i="11" l="1"/>
  <c r="AP31" i="11"/>
  <c r="AB5" i="18"/>
  <c r="AJ31" i="11"/>
  <c r="B21" i="28"/>
  <c r="B22" i="28"/>
  <c r="B18" i="28"/>
  <c r="B17" i="28"/>
  <c r="B12" i="28"/>
  <c r="B13" i="28"/>
  <c r="B14" i="28"/>
  <c r="F30" i="11"/>
  <c r="B16" i="28"/>
  <c r="Q49" i="27"/>
  <c r="B15" i="28"/>
  <c r="B19" i="28"/>
  <c r="Q50" i="27"/>
  <c r="B11" i="28"/>
  <c r="Q51" i="27"/>
  <c r="O7" i="20" s="1"/>
  <c r="Q48" i="27"/>
  <c r="O4" i="20" s="1"/>
  <c r="B7" i="28"/>
  <c r="B8" i="28"/>
  <c r="B4" i="28"/>
  <c r="B47" i="27"/>
  <c r="B20" i="28"/>
  <c r="B6" i="28"/>
  <c r="B3" i="28"/>
  <c r="AE27" i="27"/>
  <c r="AE28" i="27"/>
  <c r="AE29" i="27"/>
  <c r="AE30" i="27"/>
  <c r="AE32" i="27"/>
  <c r="AE34" i="16" s="1"/>
  <c r="AE57" i="11"/>
  <c r="P28" i="27"/>
  <c r="P29" i="27"/>
  <c r="P31" i="13" s="1"/>
  <c r="P30" i="27"/>
  <c r="P31" i="27"/>
  <c r="P33" i="13" s="1"/>
  <c r="P32" i="27"/>
  <c r="P34" i="16" s="1"/>
  <c r="P26" i="27"/>
  <c r="AD9" i="14"/>
  <c r="AD7" i="11"/>
  <c r="AD8" i="27"/>
  <c r="F34" i="11" l="1"/>
  <c r="B34" i="11" s="1"/>
  <c r="O5" i="20"/>
  <c r="B6" i="8"/>
  <c r="O6" i="20"/>
  <c r="B30" i="11"/>
  <c r="L4" i="29"/>
  <c r="B51" i="27"/>
  <c r="F38" i="11"/>
  <c r="AD8" i="23"/>
  <c r="AD8" i="16"/>
  <c r="T8" i="8"/>
  <c r="B49" i="27"/>
  <c r="B31" i="11"/>
  <c r="B5" i="8"/>
  <c r="P59" i="11"/>
  <c r="P30" i="16"/>
  <c r="AE62" i="11"/>
  <c r="AE33" i="16"/>
  <c r="AE58" i="11"/>
  <c r="AE29" i="16"/>
  <c r="P62" i="11"/>
  <c r="P33" i="16"/>
  <c r="P58" i="11"/>
  <c r="P29" i="16"/>
  <c r="AE61" i="11"/>
  <c r="AE32" i="16"/>
  <c r="P61" i="11"/>
  <c r="P32" i="16"/>
  <c r="AE28" i="16"/>
  <c r="AE60" i="11"/>
  <c r="AE31" i="16"/>
  <c r="P57" i="11"/>
  <c r="P28" i="16"/>
  <c r="P60" i="11"/>
  <c r="P31" i="16"/>
  <c r="AE59" i="11"/>
  <c r="AE30" i="16"/>
  <c r="B50" i="27"/>
  <c r="F36" i="11"/>
  <c r="B7" i="8"/>
  <c r="B48" i="27"/>
  <c r="F32" i="11"/>
  <c r="B32" i="11" s="1"/>
  <c r="B4" i="8"/>
  <c r="AE34" i="13"/>
  <c r="AE63" i="11"/>
  <c r="P34" i="13"/>
  <c r="P63" i="11"/>
  <c r="AD8" i="22"/>
  <c r="P18" i="22"/>
  <c r="P18" i="23"/>
  <c r="N4" i="15"/>
  <c r="AD7" i="22"/>
  <c r="AD7" i="23"/>
  <c r="AD10" i="23"/>
  <c r="AD10" i="22"/>
  <c r="AD9" i="23"/>
  <c r="AD9" i="22"/>
  <c r="AD10" i="11"/>
  <c r="P29" i="13"/>
  <c r="AE32" i="13"/>
  <c r="N5" i="15"/>
  <c r="AD9" i="13"/>
  <c r="N4" i="9"/>
  <c r="AD9" i="11"/>
  <c r="P30" i="13"/>
  <c r="AE29" i="13"/>
  <c r="AD8" i="14"/>
  <c r="N9" i="15" s="1"/>
  <c r="AD8" i="13"/>
  <c r="AD8" i="11"/>
  <c r="P19" i="13"/>
  <c r="K18" i="16"/>
  <c r="K19" i="11"/>
  <c r="P32" i="13"/>
  <c r="AE28" i="13"/>
  <c r="AE31" i="13"/>
  <c r="AE33" i="13"/>
  <c r="AD7" i="13"/>
  <c r="AD7" i="16"/>
  <c r="AD7" i="14"/>
  <c r="P8" i="15" s="1"/>
  <c r="P28" i="13"/>
  <c r="AE30" i="13"/>
  <c r="Z3" i="19"/>
  <c r="Z5" i="19"/>
  <c r="B35" i="11" l="1"/>
  <c r="L18" i="29"/>
  <c r="B22" i="29" s="1"/>
  <c r="Q48" i="16"/>
  <c r="B9" i="29"/>
  <c r="B8" i="29"/>
  <c r="B10" i="29"/>
  <c r="B5" i="29"/>
  <c r="B6" i="29"/>
  <c r="B4" i="29"/>
  <c r="B7" i="29"/>
  <c r="L25" i="29"/>
  <c r="B29" i="29" s="1"/>
  <c r="B36" i="11"/>
  <c r="B37" i="11"/>
  <c r="L32" i="29"/>
  <c r="B36" i="29" s="1"/>
  <c r="B39" i="11"/>
  <c r="B38" i="11"/>
  <c r="L11" i="29"/>
  <c r="B15" i="29" s="1"/>
  <c r="B33" i="11"/>
  <c r="Z8" i="19"/>
  <c r="AG69" i="20" s="1"/>
  <c r="B24" i="29" l="1"/>
  <c r="B21" i="29"/>
  <c r="Q50" i="16"/>
  <c r="K6" i="21" s="1"/>
  <c r="B20" i="29"/>
  <c r="B19" i="29"/>
  <c r="B18" i="29"/>
  <c r="B23" i="29"/>
  <c r="B4" i="18"/>
  <c r="AB15" i="18" s="1"/>
  <c r="AF20" i="16" s="1"/>
  <c r="K4" i="21"/>
  <c r="B50" i="16"/>
  <c r="B27" i="29"/>
  <c r="Q51" i="16"/>
  <c r="K7" i="21" s="1"/>
  <c r="B13" i="29"/>
  <c r="Q49" i="16"/>
  <c r="B34" i="29"/>
  <c r="Q52" i="16"/>
  <c r="K8" i="21" s="1"/>
  <c r="B48" i="16"/>
  <c r="B35" i="29"/>
  <c r="B28" i="29"/>
  <c r="B12" i="29"/>
  <c r="B14" i="29"/>
  <c r="B8" i="18"/>
  <c r="B31" i="29"/>
  <c r="B25" i="29"/>
  <c r="B30" i="29"/>
  <c r="B26" i="29"/>
  <c r="B37" i="29"/>
  <c r="B32" i="29"/>
  <c r="B38" i="29"/>
  <c r="B33" i="29"/>
  <c r="B11" i="29"/>
  <c r="B17" i="29"/>
  <c r="B16" i="29"/>
  <c r="Z69" i="19"/>
  <c r="CI12" i="4"/>
  <c r="CT8" i="4"/>
  <c r="U15" i="18" l="1"/>
  <c r="I19" i="18" s="1"/>
  <c r="T14" i="18"/>
  <c r="B6" i="18"/>
  <c r="K5" i="21"/>
  <c r="B51" i="16"/>
  <c r="B52" i="16"/>
  <c r="B12" i="18"/>
  <c r="I22" i="18"/>
  <c r="B10" i="18"/>
  <c r="B49" i="16"/>
  <c r="CI17" i="4"/>
  <c r="CI61" i="2"/>
  <c r="CB7" i="4" s="1"/>
  <c r="CI60" i="2"/>
  <c r="CB6" i="4" s="1"/>
  <c r="CI59" i="2"/>
  <c r="CB5" i="4" s="1"/>
  <c r="CI58" i="2"/>
  <c r="CB4" i="4" s="1"/>
  <c r="CI57" i="2"/>
  <c r="CB3" i="4" s="1"/>
  <c r="T8" i="4" l="1"/>
  <c r="I15" i="4" l="1"/>
  <c r="O13" i="19"/>
  <c r="Q50" i="2"/>
  <c r="I12" i="4"/>
  <c r="Q51" i="2"/>
  <c r="Q61" i="2"/>
  <c r="Q60" i="2"/>
  <c r="Q59" i="2"/>
  <c r="Q58" i="2"/>
  <c r="Q57" i="2"/>
  <c r="B22" i="24"/>
  <c r="B20" i="24"/>
  <c r="B19" i="24"/>
  <c r="B18" i="24"/>
  <c r="B16" i="24"/>
  <c r="B15" i="24"/>
  <c r="B14" i="24"/>
  <c r="B12" i="24"/>
  <c r="B11" i="24"/>
  <c r="B10" i="24"/>
  <c r="B8" i="24"/>
  <c r="B7" i="24"/>
  <c r="B6" i="24"/>
  <c r="B3" i="24"/>
  <c r="I17" i="4" l="1"/>
  <c r="B3" i="4"/>
  <c r="B4" i="4"/>
  <c r="B5" i="4"/>
  <c r="B6" i="4"/>
  <c r="B7" i="4"/>
  <c r="M5" i="21" l="1"/>
  <c r="M6" i="21"/>
  <c r="M7" i="21"/>
  <c r="M8" i="21"/>
  <c r="M4" i="21"/>
  <c r="Q4" i="20"/>
  <c r="Q5" i="20"/>
  <c r="Q6" i="20"/>
  <c r="Q7" i="20"/>
  <c r="AI7" i="8"/>
  <c r="AI12" i="18" s="1"/>
  <c r="F5" i="21"/>
  <c r="H3" i="20"/>
  <c r="B3" i="20"/>
  <c r="C4" i="21" s="1"/>
  <c r="O10" i="20" l="1"/>
  <c r="T3" i="8"/>
  <c r="F4" i="21"/>
  <c r="K18" i="27"/>
  <c r="Q3" i="20"/>
  <c r="Q8" i="20" s="1"/>
  <c r="T39" i="11"/>
  <c r="AB39" i="11" s="1"/>
  <c r="T38" i="11"/>
  <c r="E70" i="21"/>
  <c r="I69" i="20"/>
  <c r="M9" i="21"/>
  <c r="P10" i="20" l="1"/>
  <c r="P11" i="20"/>
  <c r="AB13" i="18"/>
  <c r="AB38" i="11"/>
  <c r="AJ39" i="11"/>
  <c r="F70" i="21"/>
  <c r="T36" i="11"/>
  <c r="AB6" i="8"/>
  <c r="T37" i="11" s="1"/>
  <c r="AI6" i="8"/>
  <c r="AI10" i="18" s="1"/>
  <c r="AB12" i="18" l="1"/>
  <c r="AJ38" i="11"/>
  <c r="AB36" i="11"/>
  <c r="AB10" i="18" s="1"/>
  <c r="AB37" i="11"/>
  <c r="I69" i="19"/>
  <c r="O5" i="19" l="1"/>
  <c r="O6" i="19"/>
  <c r="AB11" i="18"/>
  <c r="AP37" i="11"/>
  <c r="AJ36" i="11"/>
  <c r="AJ37" i="11"/>
  <c r="I3" i="17" l="1"/>
  <c r="I4" i="17"/>
  <c r="I5" i="17"/>
  <c r="I6" i="17"/>
  <c r="I7" i="17"/>
  <c r="I8" i="17"/>
  <c r="I9" i="17"/>
  <c r="I10" i="17"/>
  <c r="I11" i="17"/>
  <c r="I13" i="17"/>
  <c r="I3" i="7"/>
  <c r="AI4" i="8"/>
  <c r="AI6" i="18" s="1"/>
  <c r="AI5" i="8"/>
  <c r="AI8" i="18" s="1"/>
  <c r="AI3" i="8"/>
  <c r="AI4" i="18" s="1"/>
  <c r="T33" i="11"/>
  <c r="AB33" i="11" s="1"/>
  <c r="AB5" i="8"/>
  <c r="T32" i="11"/>
  <c r="AB32" i="11" s="1"/>
  <c r="T34" i="11"/>
  <c r="AB34" i="11" s="1"/>
  <c r="T30" i="11"/>
  <c r="AB30" i="11" s="1"/>
  <c r="AB40" i="11" s="1"/>
  <c r="I20" i="18"/>
  <c r="I21" i="18"/>
  <c r="P13" i="8"/>
  <c r="P20" i="18" s="1"/>
  <c r="P14" i="8"/>
  <c r="P21" i="18" s="1"/>
  <c r="P15" i="8"/>
  <c r="P22" i="18" s="1"/>
  <c r="P23" i="18"/>
  <c r="P17" i="8"/>
  <c r="P24" i="18" s="1"/>
  <c r="P12" i="8"/>
  <c r="P19" i="18" s="1"/>
  <c r="J38" i="15" l="1"/>
  <c r="I2" i="17"/>
  <c r="AB41" i="11"/>
  <c r="T41" i="11"/>
  <c r="T40" i="11"/>
  <c r="AJ40" i="11" s="1"/>
  <c r="I15" i="8"/>
  <c r="P45" i="11"/>
  <c r="AP33" i="11"/>
  <c r="AB7" i="18"/>
  <c r="X45" i="11"/>
  <c r="F22" i="22" s="1"/>
  <c r="AB8" i="18"/>
  <c r="I24" i="18"/>
  <c r="AJ33" i="11"/>
  <c r="T35" i="11"/>
  <c r="AB35" i="11" s="1"/>
  <c r="P49" i="11"/>
  <c r="X49" i="11" s="1"/>
  <c r="P47" i="11"/>
  <c r="X47" i="11" s="1"/>
  <c r="P46" i="11"/>
  <c r="X46" i="11" s="1"/>
  <c r="K19" i="27"/>
  <c r="AJ41" i="11" l="1"/>
  <c r="AP41" i="11"/>
  <c r="AB4" i="18"/>
  <c r="AJ30" i="11"/>
  <c r="AP35" i="11"/>
  <c r="AB9" i="18"/>
  <c r="AJ32" i="11"/>
  <c r="AB6" i="18"/>
  <c r="AA14" i="18"/>
  <c r="AF19" i="16" s="1"/>
  <c r="X48" i="11"/>
  <c r="X50" i="11" s="1"/>
  <c r="P21" i="13"/>
  <c r="AJ34" i="11"/>
  <c r="P48" i="11"/>
  <c r="I17" i="8"/>
  <c r="P50" i="11" s="1"/>
  <c r="I19" i="15" s="1"/>
  <c r="AC19" i="15" s="1"/>
  <c r="AJ22" i="22"/>
  <c r="AJ35" i="11"/>
  <c r="N5" i="9"/>
  <c r="N10" i="9" s="1"/>
  <c r="K19" i="16"/>
  <c r="P20" i="13" l="1"/>
  <c r="K20"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5C330361-C77D-4397-9D6C-0A94AB30BB44}">
      <text>
        <r>
          <rPr>
            <sz val="9"/>
            <color indexed="81"/>
            <rFont val="游ゴシック"/>
            <family val="3"/>
            <charset val="128"/>
            <scheme val="minor"/>
          </rPr>
          <t>＜注意＞
セルを選択した際に出るコメントはドラッグしないでください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AFD3757B-449F-47B6-AAEC-E03681C2F7C2}">
      <text>
        <r>
          <rPr>
            <b/>
            <sz val="9"/>
            <color indexed="81"/>
            <rFont val="MS P ゴシック"/>
            <family val="3"/>
            <charset val="128"/>
          </rPr>
          <t>入力完了後、「空白セル」のチェックを外し（「☑」→「□」）、「OK」をクリックしてください。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10" authorId="0" shapeId="0" xr:uid="{2F11CD8B-959A-42B7-8F9E-F24C151EAE4E}">
      <text>
        <r>
          <rPr>
            <b/>
            <sz val="9"/>
            <color indexed="81"/>
            <rFont val="MS P ゴシック"/>
            <family val="3"/>
            <charset val="128"/>
          </rPr>
          <t>代表者印を押印ください。
※交付申請書で使用したものと同じ印です。</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10" authorId="0" shapeId="0" xr:uid="{11BFEAE5-F32E-428A-8C34-D43BB689FF4E}">
      <text>
        <r>
          <rPr>
            <b/>
            <sz val="9"/>
            <color indexed="81"/>
            <rFont val="MS P ゴシック"/>
            <family val="3"/>
            <charset val="128"/>
          </rPr>
          <t>代表者印を押印ください。
※交付申請書で使用したものと同じ印です。</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11" authorId="0" shapeId="0" xr:uid="{DBA0493B-D8CB-43CF-8206-779E62DC2695}">
      <text>
        <r>
          <rPr>
            <b/>
            <sz val="9"/>
            <color indexed="81"/>
            <rFont val="MS P ゴシック"/>
            <family val="3"/>
            <charset val="128"/>
          </rPr>
          <t>代表者印を押印ください。
※交付申請書で使用したものと同じ印です。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200-000001000000}">
      <text>
        <r>
          <rPr>
            <b/>
            <sz val="9"/>
            <color indexed="81"/>
            <rFont val="MS P ゴシック"/>
            <family val="3"/>
            <charset val="128"/>
          </rPr>
          <t>入力完了後、「空白セル」のチェックを外し（「☑」→「□」）、「OK」をクリックしてください。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500-000001000000}">
      <text>
        <r>
          <rPr>
            <b/>
            <sz val="9"/>
            <color indexed="81"/>
            <rFont val="MS P ゴシック"/>
            <family val="3"/>
            <charset val="128"/>
          </rPr>
          <t>入力完了後、「空白セル」のチェックを外し（「☑」→「□」）、「OK」をクリックしてください。</t>
        </r>
        <r>
          <rPr>
            <sz val="9"/>
            <color indexed="81"/>
            <rFont val="MS P ゴシック"/>
            <family val="3"/>
            <charset val="128"/>
          </rPr>
          <t xml:space="preserve">
</t>
        </r>
      </text>
    </comment>
    <comment ref="J2" authorId="0" shapeId="0" xr:uid="{29E70AB1-95B6-4E1C-A669-85DB8F654E87}">
      <text>
        <r>
          <rPr>
            <b/>
            <sz val="10"/>
            <color indexed="10"/>
            <rFont val="MS P ゴシック"/>
            <family val="3"/>
            <charset val="128"/>
          </rPr>
          <t>注意！！
・見積書を提出してください
※定価表やネット販売等の画面コピー・過去実績等も可
・見積書に番号を振り、該当経費の見積番号欄に番号を入力してください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10" authorId="0" shapeId="0" xr:uid="{00000000-0006-0000-0700-000001000000}">
      <text>
        <r>
          <rPr>
            <b/>
            <sz val="9"/>
            <color indexed="81"/>
            <rFont val="MS P ゴシック"/>
            <family val="3"/>
            <charset val="128"/>
          </rPr>
          <t>代表者印を押印ください。
※今後の書類は同じ印となります。
※代表者印が無い場合は、代表者個人の印となります。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800-000001000000}">
      <text>
        <r>
          <rPr>
            <b/>
            <sz val="9"/>
            <color indexed="81"/>
            <rFont val="MS P ゴシック"/>
            <family val="3"/>
            <charset val="128"/>
          </rPr>
          <t>入力完了後、「空白セル」のチェックを外し（「☑」→「□」）、「OK」をクリックしてください。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94B9D494-FF69-4991-970D-11C818E0B3A0}">
      <text>
        <r>
          <rPr>
            <b/>
            <sz val="9"/>
            <color indexed="81"/>
            <rFont val="MS P ゴシック"/>
            <family val="3"/>
            <charset val="128"/>
          </rPr>
          <t xml:space="preserve">入力完了後、「空白セル」のチェックを外し（「☑」→「□」）、「OK」をクリックしてください。
</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10" authorId="0" shapeId="0" xr:uid="{86A58016-0D34-4576-A778-82C279B0FAC0}">
      <text>
        <r>
          <rPr>
            <b/>
            <sz val="9"/>
            <color indexed="81"/>
            <rFont val="MS P ゴシック"/>
            <family val="3"/>
            <charset val="128"/>
          </rPr>
          <t>代表者印を押印ください。
※交付申請書で使用したものと同じ印です。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10" authorId="0" shapeId="0" xr:uid="{A95740F5-8CDC-486A-80BA-138E1010B251}">
      <text>
        <r>
          <rPr>
            <b/>
            <sz val="9"/>
            <color indexed="81"/>
            <rFont val="MS P ゴシック"/>
            <family val="3"/>
            <charset val="128"/>
          </rPr>
          <t>代表者印を押印ください。
※交付申請書で使用したものと同じ印です。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10" authorId="0" shapeId="0" xr:uid="{700FCED1-DB85-492F-AA68-0A8BB64EADA3}">
      <text>
        <r>
          <rPr>
            <b/>
            <sz val="9"/>
            <color indexed="81"/>
            <rFont val="MS P ゴシック"/>
            <family val="3"/>
            <charset val="128"/>
          </rPr>
          <t>代表者印を押印ください。
※交付申請書で使用したものと同じ印です。</t>
        </r>
      </text>
    </comment>
    <comment ref="E36" authorId="0" shapeId="0" xr:uid="{3297FF05-53E2-46DB-8D61-2D0ED8DE15F3}">
      <text>
        <r>
          <rPr>
            <sz val="11"/>
            <color indexed="81"/>
            <rFont val="MS P ゴシック"/>
            <family val="3"/>
            <charset val="128"/>
          </rPr>
          <t>６（１）は事業概要を除き、原則、交付申請書のとおりとしてください。
※変更承認を受けた場合は必要に応じて修正してください。</t>
        </r>
      </text>
    </comment>
  </commentList>
</comments>
</file>

<file path=xl/sharedStrings.xml><?xml version="1.0" encoding="utf-8"?>
<sst xmlns="http://schemas.openxmlformats.org/spreadsheetml/2006/main" count="3089" uniqueCount="929">
  <si>
    <t>負 担 区 分</t>
  </si>
  <si>
    <t>財団助成金</t>
  </si>
  <si>
    <t>円</t>
    <rPh sb="0" eb="1">
      <t>エン</t>
    </rPh>
    <phoneticPr fontId="1"/>
  </si>
  <si>
    <t>合計</t>
    <rPh sb="0" eb="2">
      <t>ゴウケイ</t>
    </rPh>
    <phoneticPr fontId="1"/>
  </si>
  <si>
    <t>日</t>
    <rPh sb="0" eb="1">
      <t>ニチ</t>
    </rPh>
    <phoneticPr fontId="1"/>
  </si>
  <si>
    <t>月</t>
    <rPh sb="0" eb="1">
      <t>ツキ</t>
    </rPh>
    <phoneticPr fontId="1"/>
  </si>
  <si>
    <t>年</t>
    <rPh sb="0" eb="1">
      <t>ネン</t>
    </rPh>
    <phoneticPr fontId="1"/>
  </si>
  <si>
    <t>令和</t>
    <rPh sb="0" eb="2">
      <t>レイワ</t>
    </rPh>
    <phoneticPr fontId="1"/>
  </si>
  <si>
    <t>当該事実の有無</t>
    <rPh sb="0" eb="2">
      <t>トウガイ</t>
    </rPh>
    <rPh sb="2" eb="4">
      <t>ジジツ</t>
    </rPh>
    <rPh sb="5" eb="7">
      <t>ウム</t>
    </rPh>
    <phoneticPr fontId="1"/>
  </si>
  <si>
    <t>団体名</t>
    <rPh sb="0" eb="3">
      <t>ダンタイメイ</t>
    </rPh>
    <phoneticPr fontId="1"/>
  </si>
  <si>
    <t>団体の性格</t>
    <rPh sb="0" eb="2">
      <t>ダンタイ</t>
    </rPh>
    <rPh sb="3" eb="5">
      <t>セイカク</t>
    </rPh>
    <phoneticPr fontId="1"/>
  </si>
  <si>
    <t>事業名</t>
    <rPh sb="0" eb="2">
      <t>ジギョウ</t>
    </rPh>
    <rPh sb="2" eb="3">
      <t>メイ</t>
    </rPh>
    <phoneticPr fontId="1"/>
  </si>
  <si>
    <t>分野</t>
    <rPh sb="0" eb="2">
      <t>ブンヤ</t>
    </rPh>
    <phoneticPr fontId="1"/>
  </si>
  <si>
    <t>関係地域</t>
    <rPh sb="0" eb="2">
      <t>カンケイ</t>
    </rPh>
    <rPh sb="2" eb="4">
      <t>チイキ</t>
    </rPh>
    <phoneticPr fontId="1"/>
  </si>
  <si>
    <t>新規・継続</t>
    <rPh sb="0" eb="2">
      <t>シンキ</t>
    </rPh>
    <rPh sb="3" eb="5">
      <t>ケイゾク</t>
    </rPh>
    <phoneticPr fontId="1"/>
  </si>
  <si>
    <t>助成開始年度</t>
    <rPh sb="0" eb="2">
      <t>ジョセイ</t>
    </rPh>
    <rPh sb="2" eb="4">
      <t>カイシ</t>
    </rPh>
    <rPh sb="4" eb="6">
      <t>ネンド</t>
    </rPh>
    <phoneticPr fontId="1"/>
  </si>
  <si>
    <t>助成種目</t>
    <rPh sb="0" eb="2">
      <t>ジョセイ</t>
    </rPh>
    <rPh sb="2" eb="4">
      <t>シュモク</t>
    </rPh>
    <phoneticPr fontId="1"/>
  </si>
  <si>
    <t>事業概要</t>
    <rPh sb="0" eb="4">
      <t>ジギョウガイヨウ</t>
    </rPh>
    <phoneticPr fontId="1"/>
  </si>
  <si>
    <t>１．団体について</t>
    <rPh sb="2" eb="4">
      <t>ダンタイ</t>
    </rPh>
    <phoneticPr fontId="1"/>
  </si>
  <si>
    <t>２．要望事業について</t>
    <rPh sb="2" eb="4">
      <t>ヨウボウ</t>
    </rPh>
    <rPh sb="4" eb="6">
      <t>ジギョウ</t>
    </rPh>
    <phoneticPr fontId="1"/>
  </si>
  <si>
    <t>（１）概要</t>
    <rPh sb="3" eb="5">
      <t>ガイヨウ</t>
    </rPh>
    <phoneticPr fontId="1"/>
  </si>
  <si>
    <t>（２）事業内容詳細</t>
    <rPh sb="3" eb="5">
      <t>ジギョウ</t>
    </rPh>
    <rPh sb="5" eb="7">
      <t>ナイヨウ</t>
    </rPh>
    <rPh sb="7" eb="9">
      <t>ショウサイ</t>
    </rPh>
    <phoneticPr fontId="1"/>
  </si>
  <si>
    <t>（３）助成終了後の展望</t>
    <rPh sb="3" eb="5">
      <t>ジョセイ</t>
    </rPh>
    <rPh sb="5" eb="8">
      <t>シュウリョウゴ</t>
    </rPh>
    <rPh sb="9" eb="11">
      <t>テンボウ</t>
    </rPh>
    <phoneticPr fontId="1"/>
  </si>
  <si>
    <t>目指す方向性</t>
    <rPh sb="0" eb="2">
      <t>メザ</t>
    </rPh>
    <rPh sb="3" eb="6">
      <t>ホウコウセイ</t>
    </rPh>
    <phoneticPr fontId="1"/>
  </si>
  <si>
    <t>継続体制</t>
    <rPh sb="0" eb="2">
      <t>ケイゾク</t>
    </rPh>
    <rPh sb="2" eb="4">
      <t>タイセイ</t>
    </rPh>
    <phoneticPr fontId="1"/>
  </si>
  <si>
    <t>３．その他</t>
    <rPh sb="4" eb="5">
      <t>タ</t>
    </rPh>
    <phoneticPr fontId="1"/>
  </si>
  <si>
    <t>団体の活動実績</t>
    <rPh sb="0" eb="2">
      <t>ダンタイ</t>
    </rPh>
    <rPh sb="3" eb="5">
      <t>カツドウ</t>
    </rPh>
    <rPh sb="5" eb="7">
      <t>ジッセキ</t>
    </rPh>
    <phoneticPr fontId="1"/>
  </si>
  <si>
    <t>事業項目</t>
    <rPh sb="0" eb="2">
      <t>ジギョウ</t>
    </rPh>
    <rPh sb="2" eb="4">
      <t>コウモク</t>
    </rPh>
    <phoneticPr fontId="1"/>
  </si>
  <si>
    <t>①</t>
    <phoneticPr fontId="1"/>
  </si>
  <si>
    <t>②</t>
    <phoneticPr fontId="1"/>
  </si>
  <si>
    <t>③</t>
    <phoneticPr fontId="1"/>
  </si>
  <si>
    <t>事業費の額</t>
    <rPh sb="0" eb="3">
      <t>ジギョウヒ</t>
    </rPh>
    <rPh sb="4" eb="5">
      <t>ガク</t>
    </rPh>
    <phoneticPr fontId="1"/>
  </si>
  <si>
    <t>備考</t>
    <rPh sb="0" eb="2">
      <t>ビコウ</t>
    </rPh>
    <phoneticPr fontId="1"/>
  </si>
  <si>
    <t>金額</t>
    <rPh sb="0" eb="2">
      <t>キンガク</t>
    </rPh>
    <phoneticPr fontId="1"/>
  </si>
  <si>
    <t>円)</t>
    <rPh sb="0" eb="1">
      <t>エン</t>
    </rPh>
    <phoneticPr fontId="1"/>
  </si>
  <si>
    <t>(</t>
    <phoneticPr fontId="1"/>
  </si>
  <si>
    <t>４．事業費の内訳</t>
    <rPh sb="2" eb="5">
      <t>ジギョウヒ</t>
    </rPh>
    <rPh sb="6" eb="8">
      <t>ウチワケ</t>
    </rPh>
    <phoneticPr fontId="1"/>
  </si>
  <si>
    <t>５．財源の内訳</t>
    <phoneticPr fontId="1"/>
  </si>
  <si>
    <t>その他補助金</t>
    <rPh sb="2" eb="3">
      <t>タ</t>
    </rPh>
    <rPh sb="3" eb="6">
      <t>ホジョキン</t>
    </rPh>
    <phoneticPr fontId="1"/>
  </si>
  <si>
    <t>事業収入</t>
    <rPh sb="0" eb="2">
      <t>ジギョウ</t>
    </rPh>
    <rPh sb="2" eb="4">
      <t>シュウニュウ</t>
    </rPh>
    <phoneticPr fontId="1"/>
  </si>
  <si>
    <t>自己負担</t>
    <rPh sb="0" eb="2">
      <t>ジコ</t>
    </rPh>
    <rPh sb="2" eb="4">
      <t>フタン</t>
    </rPh>
    <phoneticPr fontId="1"/>
  </si>
  <si>
    <t>その他</t>
    <rPh sb="2" eb="3">
      <t>タ</t>
    </rPh>
    <phoneticPr fontId="1"/>
  </si>
  <si>
    <t>６．積算書</t>
    <rPh sb="2" eb="4">
      <t>セキサン</t>
    </rPh>
    <rPh sb="4" eb="5">
      <t>ショ</t>
    </rPh>
    <phoneticPr fontId="1"/>
  </si>
  <si>
    <t>□</t>
    <phoneticPr fontId="1"/>
  </si>
  <si>
    <t>有</t>
    <rPh sb="0" eb="1">
      <t>ユウ</t>
    </rPh>
    <phoneticPr fontId="1"/>
  </si>
  <si>
    <t>無</t>
    <rPh sb="0" eb="1">
      <t>ム</t>
    </rPh>
    <phoneticPr fontId="1"/>
  </si>
  <si>
    <t>小計</t>
    <rPh sb="0" eb="2">
      <t>ショウケイ</t>
    </rPh>
    <phoneticPr fontId="1"/>
  </si>
  <si>
    <r>
      <t>前身団体名</t>
    </r>
    <r>
      <rPr>
        <sz val="9"/>
        <color theme="1"/>
        <rFont val="游ゴシック"/>
        <family val="3"/>
        <charset val="128"/>
        <scheme val="minor"/>
      </rPr>
      <t>（ある場合）</t>
    </r>
    <rPh sb="0" eb="2">
      <t>ゼンシン</t>
    </rPh>
    <rPh sb="2" eb="5">
      <t>ダンタイメイ</t>
    </rPh>
    <rPh sb="8" eb="10">
      <t>バアイ</t>
    </rPh>
    <phoneticPr fontId="1"/>
  </si>
  <si>
    <t>第２連絡先</t>
    <rPh sb="0" eb="1">
      <t>ダイ</t>
    </rPh>
    <rPh sb="2" eb="5">
      <t>レンラクサキ</t>
    </rPh>
    <phoneticPr fontId="1"/>
  </si>
  <si>
    <t>第１連絡先</t>
    <rPh sb="0" eb="1">
      <t>ダイ</t>
    </rPh>
    <rPh sb="2" eb="5">
      <t>レンラクサキ</t>
    </rPh>
    <phoneticPr fontId="1"/>
  </si>
  <si>
    <t>過去利用事業名・年度</t>
    <rPh sb="0" eb="2">
      <t>カコ</t>
    </rPh>
    <rPh sb="2" eb="4">
      <t>リヨウ</t>
    </rPh>
    <rPh sb="4" eb="6">
      <t>ジギョウ</t>
    </rPh>
    <rPh sb="6" eb="7">
      <t>メイ</t>
    </rPh>
    <rPh sb="8" eb="10">
      <t>ネンド</t>
    </rPh>
    <phoneticPr fontId="1"/>
  </si>
  <si>
    <t>□</t>
  </si>
  <si>
    <t>　</t>
    <phoneticPr fontId="1"/>
  </si>
  <si>
    <t>事業費</t>
    <rPh sb="0" eb="3">
      <t>ジギョウヒ</t>
    </rPh>
    <phoneticPr fontId="1"/>
  </si>
  <si>
    <t>助成要望額</t>
    <rPh sb="0" eb="2">
      <t>ジョセイ</t>
    </rPh>
    <rPh sb="2" eb="4">
      <t>ヨウボウ</t>
    </rPh>
    <rPh sb="4" eb="5">
      <t>ガク</t>
    </rPh>
    <phoneticPr fontId="1"/>
  </si>
  <si>
    <t>内容説明</t>
    <rPh sb="0" eb="2">
      <t>ナイヨウ</t>
    </rPh>
    <rPh sb="2" eb="4">
      <t>セツメイ</t>
    </rPh>
    <phoneticPr fontId="1"/>
  </si>
  <si>
    <t>②</t>
    <phoneticPr fontId="1"/>
  </si>
  <si>
    <t>←この色の部分をご記入ください</t>
    <rPh sb="3" eb="4">
      <t>イロ</t>
    </rPh>
    <rPh sb="5" eb="7">
      <t>ブブン</t>
    </rPh>
    <rPh sb="9" eb="11">
      <t>キニュウ</t>
    </rPh>
    <phoneticPr fontId="1"/>
  </si>
  <si>
    <t>４月</t>
    <rPh sb="1" eb="2">
      <t>ガツ</t>
    </rPh>
    <phoneticPr fontId="1"/>
  </si>
  <si>
    <t>５月</t>
  </si>
  <si>
    <t>６月</t>
  </si>
  <si>
    <t>７月</t>
  </si>
  <si>
    <t>８月</t>
  </si>
  <si>
    <t>９月</t>
  </si>
  <si>
    <t>１０月</t>
  </si>
  <si>
    <t>１１月</t>
  </si>
  <si>
    <t>１２月</t>
  </si>
  <si>
    <t>１月</t>
  </si>
  <si>
    <t>２月</t>
  </si>
  <si>
    <t>３月</t>
  </si>
  <si>
    <r>
      <t>←　</t>
    </r>
    <r>
      <rPr>
        <sz val="11"/>
        <color rgb="FFFF0000"/>
        <rFont val="游ゴシック"/>
        <family val="3"/>
        <charset val="128"/>
        <scheme val="minor"/>
      </rPr>
      <t>選択式</t>
    </r>
    <rPh sb="2" eb="5">
      <t>センタクシキ</t>
    </rPh>
    <phoneticPr fontId="1"/>
  </si>
  <si>
    <t>むつ小川原地域・産業振興プロジェクト支援助成金交付申請書</t>
    <rPh sb="2" eb="5">
      <t>オガワラ</t>
    </rPh>
    <rPh sb="5" eb="7">
      <t>チイキ</t>
    </rPh>
    <rPh sb="8" eb="10">
      <t>サンギョウ</t>
    </rPh>
    <rPh sb="10" eb="12">
      <t>シンコウ</t>
    </rPh>
    <rPh sb="18" eb="20">
      <t>シエン</t>
    </rPh>
    <rPh sb="20" eb="22">
      <t>ジョセイ</t>
    </rPh>
    <rPh sb="22" eb="23">
      <t>キン</t>
    </rPh>
    <rPh sb="23" eb="25">
      <t>コウフ</t>
    </rPh>
    <rPh sb="25" eb="28">
      <t>シンセイショ</t>
    </rPh>
    <phoneticPr fontId="1"/>
  </si>
  <si>
    <t>着手予定年月日</t>
    <rPh sb="0" eb="2">
      <t>チャクシュ</t>
    </rPh>
    <rPh sb="2" eb="4">
      <t>ヨテイ</t>
    </rPh>
    <rPh sb="4" eb="7">
      <t>ネンガッピ</t>
    </rPh>
    <phoneticPr fontId="1"/>
  </si>
  <si>
    <t>完了予定年月日</t>
    <rPh sb="0" eb="2">
      <t>カンリョウ</t>
    </rPh>
    <rPh sb="2" eb="4">
      <t>ヨテイ</t>
    </rPh>
    <rPh sb="4" eb="7">
      <t>ネンガッピ</t>
    </rPh>
    <phoneticPr fontId="1"/>
  </si>
  <si>
    <t>公益財団法人むつ小川原地域・産業振興財団理事長　殿</t>
    <rPh sb="0" eb="2">
      <t>コウエキ</t>
    </rPh>
    <rPh sb="2" eb="6">
      <t>ザイダンホウジン</t>
    </rPh>
    <rPh sb="8" eb="11">
      <t>オガワラ</t>
    </rPh>
    <rPh sb="11" eb="13">
      <t>チイキ</t>
    </rPh>
    <rPh sb="14" eb="16">
      <t>サンギョウ</t>
    </rPh>
    <rPh sb="16" eb="18">
      <t>シンコウ</t>
    </rPh>
    <rPh sb="18" eb="20">
      <t>ザイダン</t>
    </rPh>
    <rPh sb="20" eb="23">
      <t>リジチョウ</t>
    </rPh>
    <rPh sb="24" eb="25">
      <t>ドノ</t>
    </rPh>
    <phoneticPr fontId="1"/>
  </si>
  <si>
    <t>住所</t>
    <rPh sb="0" eb="2">
      <t>ジュウショ</t>
    </rPh>
    <phoneticPr fontId="1"/>
  </si>
  <si>
    <t>団体名</t>
    <rPh sb="0" eb="2">
      <t>ダンタイ</t>
    </rPh>
    <rPh sb="2" eb="3">
      <t>ナ</t>
    </rPh>
    <phoneticPr fontId="1"/>
  </si>
  <si>
    <t>代表者の職・氏名</t>
    <rPh sb="0" eb="3">
      <t>ダイヒョウシャ</t>
    </rPh>
    <rPh sb="4" eb="5">
      <t>ショク</t>
    </rPh>
    <rPh sb="6" eb="8">
      <t>シメイ</t>
    </rPh>
    <phoneticPr fontId="1"/>
  </si>
  <si>
    <t>印</t>
    <rPh sb="0" eb="1">
      <t>イン</t>
    </rPh>
    <phoneticPr fontId="1"/>
  </si>
  <si>
    <t>　むつ小川原地域・産業振興プロジェクト支援助成金交付要綱第３条の規定により、上記助成金の交付につき、下記のとおり申請します。</t>
    <rPh sb="3" eb="6">
      <t>オガワラ</t>
    </rPh>
    <rPh sb="6" eb="8">
      <t>チイキ</t>
    </rPh>
    <rPh sb="9" eb="11">
      <t>サンギョウ</t>
    </rPh>
    <rPh sb="11" eb="13">
      <t>シンコウ</t>
    </rPh>
    <rPh sb="19" eb="21">
      <t>シエン</t>
    </rPh>
    <rPh sb="21" eb="23">
      <t>ジョセイ</t>
    </rPh>
    <rPh sb="23" eb="24">
      <t>キン</t>
    </rPh>
    <rPh sb="24" eb="26">
      <t>コウフ</t>
    </rPh>
    <rPh sb="26" eb="28">
      <t>ヨウコウ</t>
    </rPh>
    <rPh sb="28" eb="29">
      <t>ダイ</t>
    </rPh>
    <rPh sb="30" eb="31">
      <t>ジョウ</t>
    </rPh>
    <rPh sb="32" eb="34">
      <t>キテイ</t>
    </rPh>
    <rPh sb="38" eb="40">
      <t>ジョウキ</t>
    </rPh>
    <rPh sb="40" eb="43">
      <t>ジョセイキン</t>
    </rPh>
    <rPh sb="44" eb="46">
      <t>コウフ</t>
    </rPh>
    <rPh sb="50" eb="52">
      <t>カキ</t>
    </rPh>
    <rPh sb="56" eb="58">
      <t>シンセイ</t>
    </rPh>
    <phoneticPr fontId="1"/>
  </si>
  <si>
    <t>記</t>
    <rPh sb="0" eb="1">
      <t>キ</t>
    </rPh>
    <phoneticPr fontId="1"/>
  </si>
  <si>
    <t>１　事業名</t>
    <rPh sb="2" eb="4">
      <t>ジギョウ</t>
    </rPh>
    <rPh sb="4" eb="5">
      <t>メイ</t>
    </rPh>
    <phoneticPr fontId="1"/>
  </si>
  <si>
    <t>２　事業費</t>
    <rPh sb="2" eb="5">
      <t>ジギョウヒ</t>
    </rPh>
    <phoneticPr fontId="1"/>
  </si>
  <si>
    <t>３　助成額</t>
    <rPh sb="2" eb="5">
      <t>ジョセイガク</t>
    </rPh>
    <phoneticPr fontId="1"/>
  </si>
  <si>
    <t>４　事業の着手及び完了予定年月日</t>
    <rPh sb="2" eb="4">
      <t>ジギョウ</t>
    </rPh>
    <rPh sb="5" eb="7">
      <t>チャクシュ</t>
    </rPh>
    <rPh sb="7" eb="8">
      <t>オヨ</t>
    </rPh>
    <rPh sb="9" eb="11">
      <t>カンリョウ</t>
    </rPh>
    <rPh sb="11" eb="13">
      <t>ヨテイ</t>
    </rPh>
    <rPh sb="13" eb="16">
      <t>ネンガッピ</t>
    </rPh>
    <phoneticPr fontId="1"/>
  </si>
  <si>
    <t>：</t>
    <phoneticPr fontId="1"/>
  </si>
  <si>
    <t>５　担当者連絡先</t>
    <rPh sb="2" eb="5">
      <t>タントウシャ</t>
    </rPh>
    <rPh sb="5" eb="8">
      <t>レンラクサキ</t>
    </rPh>
    <phoneticPr fontId="1"/>
  </si>
  <si>
    <t>担当者氏名</t>
    <rPh sb="0" eb="3">
      <t>タントウシャ</t>
    </rPh>
    <rPh sb="3" eb="5">
      <t>シメイ</t>
    </rPh>
    <phoneticPr fontId="1"/>
  </si>
  <si>
    <t>郵便番号</t>
    <rPh sb="0" eb="2">
      <t>ユウビン</t>
    </rPh>
    <rPh sb="2" eb="4">
      <t>バンゴウ</t>
    </rPh>
    <phoneticPr fontId="1"/>
  </si>
  <si>
    <t>電話番号</t>
    <rPh sb="0" eb="2">
      <t>デンワ</t>
    </rPh>
    <rPh sb="2" eb="4">
      <t>バンゴウ</t>
    </rPh>
    <phoneticPr fontId="1"/>
  </si>
  <si>
    <t>FAX番号</t>
    <rPh sb="3" eb="5">
      <t>バンゴウ</t>
    </rPh>
    <phoneticPr fontId="1"/>
  </si>
  <si>
    <t>メールアドレス</t>
    <phoneticPr fontId="1"/>
  </si>
  <si>
    <t>項　　目</t>
    <rPh sb="0" eb="1">
      <t>コウ</t>
    </rPh>
    <rPh sb="3" eb="4">
      <t>メ</t>
    </rPh>
    <phoneticPr fontId="1"/>
  </si>
  <si>
    <t>第１連絡先</t>
    <rPh sb="0" eb="2">
      <t>ダイイチ</t>
    </rPh>
    <rPh sb="2" eb="5">
      <t>レンラクサキ</t>
    </rPh>
    <phoneticPr fontId="1"/>
  </si>
  <si>
    <t>第２連絡先</t>
    <rPh sb="0" eb="2">
      <t>ダイニ</t>
    </rPh>
    <rPh sb="2" eb="5">
      <t>レンラクサキ</t>
    </rPh>
    <phoneticPr fontId="1"/>
  </si>
  <si>
    <t>６　事業計画</t>
    <rPh sb="2" eb="4">
      <t>ジギョウ</t>
    </rPh>
    <rPh sb="4" eb="6">
      <t>ケイカク</t>
    </rPh>
    <phoneticPr fontId="1"/>
  </si>
  <si>
    <t>支払希望調書</t>
    <rPh sb="0" eb="2">
      <t>シハライ</t>
    </rPh>
    <rPh sb="2" eb="4">
      <t>キボウ</t>
    </rPh>
    <rPh sb="4" eb="6">
      <t>チョウショ</t>
    </rPh>
    <phoneticPr fontId="1"/>
  </si>
  <si>
    <t>団体名</t>
    <rPh sb="0" eb="3">
      <t>ダンタイメイ</t>
    </rPh>
    <phoneticPr fontId="1"/>
  </si>
  <si>
    <t>支払方法</t>
    <rPh sb="0" eb="2">
      <t>シハライ</t>
    </rPh>
    <rPh sb="2" eb="4">
      <t>ホウホウ</t>
    </rPh>
    <phoneticPr fontId="1"/>
  </si>
  <si>
    <t>※　留意事項</t>
    <rPh sb="2" eb="4">
      <t>リュウイ</t>
    </rPh>
    <rPh sb="4" eb="6">
      <t>ジコウ</t>
    </rPh>
    <phoneticPr fontId="1"/>
  </si>
  <si>
    <t>むつ小川原地域・産業振興プロジェクト支援助成事業変更承認申請書</t>
    <rPh sb="2" eb="5">
      <t>オガワラ</t>
    </rPh>
    <rPh sb="5" eb="7">
      <t>チイキ</t>
    </rPh>
    <rPh sb="8" eb="10">
      <t>サンギョウ</t>
    </rPh>
    <rPh sb="10" eb="12">
      <t>シンコウ</t>
    </rPh>
    <rPh sb="18" eb="20">
      <t>シエン</t>
    </rPh>
    <rPh sb="20" eb="22">
      <t>ジョセイ</t>
    </rPh>
    <rPh sb="22" eb="24">
      <t>ジギョウ</t>
    </rPh>
    <rPh sb="24" eb="26">
      <t>ヘンコウ</t>
    </rPh>
    <rPh sb="26" eb="28">
      <t>ショウニン</t>
    </rPh>
    <rPh sb="28" eb="31">
      <t>シンセイショ</t>
    </rPh>
    <phoneticPr fontId="1"/>
  </si>
  <si>
    <t>　令和　　</t>
    <rPh sb="1" eb="3">
      <t>レイワ</t>
    </rPh>
    <phoneticPr fontId="1"/>
  </si>
  <si>
    <t>日付け財むつ第</t>
    <rPh sb="0" eb="1">
      <t>ニチ</t>
    </rPh>
    <rPh sb="1" eb="2">
      <t>ヅ</t>
    </rPh>
    <rPh sb="3" eb="4">
      <t>ザイ</t>
    </rPh>
    <rPh sb="6" eb="7">
      <t>ダイ</t>
    </rPh>
    <phoneticPr fontId="1"/>
  </si>
  <si>
    <t>号をもって交付の決定の通知を受けた令和</t>
    <rPh sb="0" eb="1">
      <t>ゴウ</t>
    </rPh>
    <rPh sb="5" eb="7">
      <t>コウフ</t>
    </rPh>
    <rPh sb="8" eb="10">
      <t>ケッテイ</t>
    </rPh>
    <rPh sb="11" eb="13">
      <t>ツウチ</t>
    </rPh>
    <rPh sb="14" eb="15">
      <t>ウ</t>
    </rPh>
    <rPh sb="17" eb="19">
      <t>レイワ</t>
    </rPh>
    <phoneticPr fontId="1"/>
  </si>
  <si>
    <t>年度むつ小川原地域・産業振興プロジェクト支援助成事業について、事業内容の一部を変</t>
    <rPh sb="0" eb="2">
      <t>ネンド</t>
    </rPh>
    <rPh sb="4" eb="7">
      <t>オガワラ</t>
    </rPh>
    <rPh sb="7" eb="9">
      <t>チイキ</t>
    </rPh>
    <rPh sb="10" eb="12">
      <t>サンギョウ</t>
    </rPh>
    <rPh sb="12" eb="14">
      <t>シンコウ</t>
    </rPh>
    <rPh sb="20" eb="22">
      <t>シエン</t>
    </rPh>
    <rPh sb="22" eb="24">
      <t>ジョセイ</t>
    </rPh>
    <rPh sb="24" eb="26">
      <t>ジギョウ</t>
    </rPh>
    <rPh sb="31" eb="33">
      <t>ジギョウ</t>
    </rPh>
    <rPh sb="33" eb="35">
      <t>ナイヨウ</t>
    </rPh>
    <rPh sb="36" eb="38">
      <t>イチブ</t>
    </rPh>
    <rPh sb="39" eb="40">
      <t>ヘン</t>
    </rPh>
    <phoneticPr fontId="1"/>
  </si>
  <si>
    <t>更したいので、むつ小川原地域・産業振興プロジェクト支援助成金交付要綱第５条第１項第１</t>
    <rPh sb="0" eb="1">
      <t>サラ</t>
    </rPh>
    <rPh sb="9" eb="12">
      <t>オガワラ</t>
    </rPh>
    <rPh sb="12" eb="14">
      <t>チイキ</t>
    </rPh>
    <rPh sb="15" eb="17">
      <t>サンギョウ</t>
    </rPh>
    <rPh sb="17" eb="19">
      <t>シンコウ</t>
    </rPh>
    <rPh sb="25" eb="27">
      <t>シエン</t>
    </rPh>
    <rPh sb="27" eb="30">
      <t>ジョセイキン</t>
    </rPh>
    <rPh sb="30" eb="32">
      <t>コウフ</t>
    </rPh>
    <rPh sb="32" eb="34">
      <t>ヨウコウ</t>
    </rPh>
    <rPh sb="34" eb="35">
      <t>ダイ</t>
    </rPh>
    <rPh sb="36" eb="37">
      <t>ジョウ</t>
    </rPh>
    <rPh sb="37" eb="38">
      <t>ダイ</t>
    </rPh>
    <rPh sb="39" eb="40">
      <t>コウ</t>
    </rPh>
    <rPh sb="40" eb="41">
      <t>ダイ</t>
    </rPh>
    <phoneticPr fontId="1"/>
  </si>
  <si>
    <t>号の規定により、その承認を下記のとおり申請します。</t>
    <rPh sb="0" eb="1">
      <t>ゴウ</t>
    </rPh>
    <rPh sb="2" eb="4">
      <t>キテイ</t>
    </rPh>
    <rPh sb="10" eb="12">
      <t>ショウニン</t>
    </rPh>
    <rPh sb="13" eb="15">
      <t>カキ</t>
    </rPh>
    <rPh sb="19" eb="21">
      <t>シンセイ</t>
    </rPh>
    <phoneticPr fontId="1"/>
  </si>
  <si>
    <t>２　変更内容</t>
    <rPh sb="2" eb="4">
      <t>ヘンコウ</t>
    </rPh>
    <rPh sb="4" eb="6">
      <t>ナイヨウ</t>
    </rPh>
    <phoneticPr fontId="1"/>
  </si>
  <si>
    <t>（第２号様式）</t>
    <rPh sb="1" eb="2">
      <t>ダイ</t>
    </rPh>
    <rPh sb="3" eb="4">
      <t>ゴウ</t>
    </rPh>
    <rPh sb="4" eb="6">
      <t>ヨウシキ</t>
    </rPh>
    <phoneticPr fontId="1"/>
  </si>
  <si>
    <t>事業番号</t>
    <rPh sb="0" eb="2">
      <t>ジギョウ</t>
    </rPh>
    <rPh sb="2" eb="4">
      <t>バンゴウ</t>
    </rPh>
    <phoneticPr fontId="1"/>
  </si>
  <si>
    <t>（第１号様式）</t>
    <rPh sb="1" eb="2">
      <t>ダイ</t>
    </rPh>
    <rPh sb="3" eb="4">
      <t>ゴウ</t>
    </rPh>
    <rPh sb="4" eb="6">
      <t>ヨウシキ</t>
    </rPh>
    <phoneticPr fontId="1"/>
  </si>
  <si>
    <t>　（１）変更理由</t>
    <rPh sb="4" eb="6">
      <t>ヘンコウ</t>
    </rPh>
    <rPh sb="6" eb="8">
      <t>リユウ</t>
    </rPh>
    <phoneticPr fontId="1"/>
  </si>
  <si>
    <t>　（２）主な変更内容（事業項目）</t>
    <rPh sb="4" eb="5">
      <t>オモ</t>
    </rPh>
    <rPh sb="6" eb="8">
      <t>ヘンコウ</t>
    </rPh>
    <rPh sb="8" eb="10">
      <t>ナイヨウ</t>
    </rPh>
    <rPh sb="11" eb="13">
      <t>ジギョウ</t>
    </rPh>
    <rPh sb="13" eb="15">
      <t>コウモク</t>
    </rPh>
    <phoneticPr fontId="1"/>
  </si>
  <si>
    <t>３　事業費の内訳（</t>
    <rPh sb="2" eb="5">
      <t>ジギョウヒ</t>
    </rPh>
    <rPh sb="6" eb="8">
      <t>ウチワケ</t>
    </rPh>
    <phoneticPr fontId="1"/>
  </si>
  <si>
    <t>）</t>
    <phoneticPr fontId="1"/>
  </si>
  <si>
    <t>変更前
（助成金の額）</t>
    <rPh sb="0" eb="3">
      <t>ヘンコウマエ</t>
    </rPh>
    <rPh sb="5" eb="8">
      <t>ジョセイキン</t>
    </rPh>
    <rPh sb="9" eb="10">
      <t>ガク</t>
    </rPh>
    <phoneticPr fontId="1"/>
  </si>
  <si>
    <t>変更後
（助成金の額）</t>
    <rPh sb="0" eb="3">
      <t>ヘンコウゴ</t>
    </rPh>
    <rPh sb="5" eb="8">
      <t>ジョセイキン</t>
    </rPh>
    <rPh sb="9" eb="10">
      <t>ガク</t>
    </rPh>
    <phoneticPr fontId="1"/>
  </si>
  <si>
    <t>番号</t>
    <rPh sb="0" eb="2">
      <t>バンゴウ</t>
    </rPh>
    <phoneticPr fontId="1"/>
  </si>
  <si>
    <t>①</t>
    <phoneticPr fontId="1"/>
  </si>
  <si>
    <t>③</t>
    <phoneticPr fontId="1"/>
  </si>
  <si>
    <t>④</t>
    <phoneticPr fontId="1"/>
  </si>
  <si>
    <t>⑤</t>
    <phoneticPr fontId="1"/>
  </si>
  <si>
    <t>⑥</t>
    <phoneticPr fontId="1"/>
  </si>
  <si>
    <t>⑦</t>
    <phoneticPr fontId="1"/>
  </si>
  <si>
    <t>⑧</t>
    <phoneticPr fontId="1"/>
  </si>
  <si>
    <t>書　類　名</t>
    <rPh sb="0" eb="1">
      <t>ショ</t>
    </rPh>
    <rPh sb="2" eb="3">
      <t>タグイ</t>
    </rPh>
    <rPh sb="4" eb="5">
      <t>メイ</t>
    </rPh>
    <phoneticPr fontId="1"/>
  </si>
  <si>
    <t>提出時期</t>
    <rPh sb="0" eb="2">
      <t>テイシュツ</t>
    </rPh>
    <rPh sb="2" eb="4">
      <t>ジキ</t>
    </rPh>
    <phoneticPr fontId="1"/>
  </si>
  <si>
    <t>注意事項</t>
    <rPh sb="0" eb="2">
      <t>チュウイ</t>
    </rPh>
    <rPh sb="2" eb="4">
      <t>ジコウ</t>
    </rPh>
    <phoneticPr fontId="1"/>
  </si>
  <si>
    <t>９月～１０月末</t>
    <rPh sb="1" eb="2">
      <t>ガツ</t>
    </rPh>
    <rPh sb="5" eb="6">
      <t>ガツ</t>
    </rPh>
    <rPh sb="6" eb="7">
      <t>マツ</t>
    </rPh>
    <phoneticPr fontId="1"/>
  </si>
  <si>
    <t>１０／１～１０／１５</t>
    <phoneticPr fontId="1"/>
  </si>
  <si>
    <t>＜添付資料＞</t>
    <rPh sb="1" eb="3">
      <t>テンプ</t>
    </rPh>
    <rPh sb="3" eb="5">
      <t>シリョウ</t>
    </rPh>
    <phoneticPr fontId="1"/>
  </si>
  <si>
    <t>団体の決算資料（直近１年分）※資産・負債、損益が分かるもの</t>
    <rPh sb="0" eb="2">
      <t>ダンタイ</t>
    </rPh>
    <rPh sb="3" eb="5">
      <t>ケッサン</t>
    </rPh>
    <rPh sb="5" eb="7">
      <t>シリョウ</t>
    </rPh>
    <rPh sb="8" eb="10">
      <t>チョッキン</t>
    </rPh>
    <rPh sb="11" eb="13">
      <t>ネンブン</t>
    </rPh>
    <rPh sb="15" eb="17">
      <t>シサン</t>
    </rPh>
    <rPh sb="18" eb="20">
      <t>フサイ</t>
    </rPh>
    <rPh sb="21" eb="23">
      <t>ソンエキ</t>
    </rPh>
    <rPh sb="24" eb="25">
      <t>ワ</t>
    </rPh>
    <phoneticPr fontId="1"/>
  </si>
  <si>
    <t>事業等に関する参考資料（任意）</t>
    <rPh sb="0" eb="2">
      <t>ジギョウ</t>
    </rPh>
    <rPh sb="2" eb="3">
      <t>トウ</t>
    </rPh>
    <rPh sb="4" eb="5">
      <t>カン</t>
    </rPh>
    <rPh sb="7" eb="9">
      <t>サンコウ</t>
    </rPh>
    <rPh sb="9" eb="11">
      <t>シリョウ</t>
    </rPh>
    <rPh sb="12" eb="14">
      <t>ニンイ</t>
    </rPh>
    <phoneticPr fontId="1"/>
  </si>
  <si>
    <t>定款・規約等（役員・会員名簿含む）</t>
    <phoneticPr fontId="1"/>
  </si>
  <si>
    <t>←　☑をお願いします</t>
    <rPh sb="5" eb="6">
      <t>ネガ</t>
    </rPh>
    <phoneticPr fontId="1"/>
  </si>
  <si>
    <t>概　　要</t>
    <rPh sb="0" eb="1">
      <t>ガイ</t>
    </rPh>
    <rPh sb="3" eb="4">
      <t>ヨウ</t>
    </rPh>
    <phoneticPr fontId="1"/>
  </si>
  <si>
    <t>・事業を廃止する場合に使用</t>
    <rPh sb="1" eb="3">
      <t>ジギョウ</t>
    </rPh>
    <rPh sb="4" eb="6">
      <t>ハイシ</t>
    </rPh>
    <rPh sb="8" eb="10">
      <t>バアイ</t>
    </rPh>
    <rPh sb="11" eb="13">
      <t>シヨウ</t>
    </rPh>
    <phoneticPr fontId="1"/>
  </si>
  <si>
    <t>・必須添付書類あり</t>
    <rPh sb="1" eb="3">
      <t>ヒッス</t>
    </rPh>
    <rPh sb="3" eb="5">
      <t>テンプ</t>
    </rPh>
    <rPh sb="5" eb="7">
      <t>ショルイ</t>
    </rPh>
    <phoneticPr fontId="1"/>
  </si>
  <si>
    <t>提出方法</t>
    <rPh sb="0" eb="2">
      <t>テイシュツ</t>
    </rPh>
    <rPh sb="2" eb="4">
      <t>ホウホウ</t>
    </rPh>
    <phoneticPr fontId="1"/>
  </si>
  <si>
    <t>ア　財源の内訳（</t>
    <rPh sb="2" eb="4">
      <t>ザイゲン</t>
    </rPh>
    <rPh sb="5" eb="7">
      <t>ウチワケ</t>
    </rPh>
    <phoneticPr fontId="1"/>
  </si>
  <si>
    <t>）</t>
    <phoneticPr fontId="1"/>
  </si>
  <si>
    <t>負担区分</t>
    <rPh sb="0" eb="2">
      <t>フタン</t>
    </rPh>
    <rPh sb="2" eb="4">
      <t>クブン</t>
    </rPh>
    <phoneticPr fontId="1"/>
  </si>
  <si>
    <t>その他補助金</t>
    <rPh sb="2" eb="3">
      <t>タ</t>
    </rPh>
    <rPh sb="3" eb="6">
      <t>ホジョキン</t>
    </rPh>
    <phoneticPr fontId="1"/>
  </si>
  <si>
    <t>事業収入</t>
    <rPh sb="0" eb="2">
      <t>ジギョウ</t>
    </rPh>
    <rPh sb="2" eb="4">
      <t>シュウニュウ</t>
    </rPh>
    <phoneticPr fontId="1"/>
  </si>
  <si>
    <t>自己負担</t>
    <rPh sb="0" eb="2">
      <t>ジコ</t>
    </rPh>
    <rPh sb="2" eb="4">
      <t>フタン</t>
    </rPh>
    <phoneticPr fontId="1"/>
  </si>
  <si>
    <t>その他</t>
    <rPh sb="2" eb="3">
      <t>タ</t>
    </rPh>
    <phoneticPr fontId="1"/>
  </si>
  <si>
    <t>変更前</t>
    <rPh sb="0" eb="3">
      <t>ヘンコウマエ</t>
    </rPh>
    <phoneticPr fontId="1"/>
  </si>
  <si>
    <t>変更後</t>
    <rPh sb="0" eb="2">
      <t>ヘンコウ</t>
    </rPh>
    <rPh sb="2" eb="3">
      <t>ゴ</t>
    </rPh>
    <phoneticPr fontId="1"/>
  </si>
  <si>
    <t>合　　計</t>
    <rPh sb="0" eb="1">
      <t>アイ</t>
    </rPh>
    <rPh sb="3" eb="4">
      <t>ケイ</t>
    </rPh>
    <phoneticPr fontId="1"/>
  </si>
  <si>
    <t>円</t>
    <rPh sb="0" eb="1">
      <t>エン</t>
    </rPh>
    <phoneticPr fontId="1"/>
  </si>
  <si>
    <t>財団助成金</t>
    <rPh sb="0" eb="2">
      <t>ザイダン</t>
    </rPh>
    <rPh sb="2" eb="5">
      <t>ジョセイキン</t>
    </rPh>
    <phoneticPr fontId="1"/>
  </si>
  <si>
    <t>イ　その他参考</t>
    <rPh sb="4" eb="5">
      <t>タ</t>
    </rPh>
    <rPh sb="5" eb="7">
      <t>サンコウ</t>
    </rPh>
    <phoneticPr fontId="1"/>
  </si>
  <si>
    <t>４　担当者連絡先</t>
    <rPh sb="2" eb="5">
      <t>タントウシャ</t>
    </rPh>
    <rPh sb="5" eb="8">
      <t>レンラクサキ</t>
    </rPh>
    <phoneticPr fontId="1"/>
  </si>
  <si>
    <t>（第３号様式）</t>
    <rPh sb="1" eb="2">
      <t>ダイ</t>
    </rPh>
    <rPh sb="3" eb="4">
      <t>ゴウ</t>
    </rPh>
    <rPh sb="4" eb="6">
      <t>ヨウシキ</t>
    </rPh>
    <phoneticPr fontId="1"/>
  </si>
  <si>
    <t>むつ小川原地域・産業振興プロジェクト支援助成事業中止（廃止）承認申請書</t>
    <rPh sb="2" eb="5">
      <t>オガワラ</t>
    </rPh>
    <rPh sb="5" eb="7">
      <t>チイキ</t>
    </rPh>
    <rPh sb="8" eb="10">
      <t>サンギョウ</t>
    </rPh>
    <rPh sb="10" eb="12">
      <t>シンコウ</t>
    </rPh>
    <rPh sb="18" eb="20">
      <t>シエン</t>
    </rPh>
    <rPh sb="20" eb="22">
      <t>ジョセイ</t>
    </rPh>
    <rPh sb="22" eb="24">
      <t>ジギョウ</t>
    </rPh>
    <rPh sb="24" eb="26">
      <t>チュウシ</t>
    </rPh>
    <rPh sb="27" eb="29">
      <t>ハイシ</t>
    </rPh>
    <rPh sb="30" eb="32">
      <t>ショウニン</t>
    </rPh>
    <rPh sb="32" eb="35">
      <t>シンセイショ</t>
    </rPh>
    <phoneticPr fontId="1"/>
  </si>
  <si>
    <t>年度むつ小川原地域・産業振興プロジェクト支援助成事業について、下記のとおり中止</t>
    <rPh sb="0" eb="2">
      <t>ネンド</t>
    </rPh>
    <rPh sb="4" eb="7">
      <t>オガワラ</t>
    </rPh>
    <rPh sb="7" eb="9">
      <t>チイキ</t>
    </rPh>
    <rPh sb="10" eb="12">
      <t>サンギョウ</t>
    </rPh>
    <rPh sb="12" eb="14">
      <t>シンコウ</t>
    </rPh>
    <rPh sb="20" eb="22">
      <t>シエン</t>
    </rPh>
    <rPh sb="22" eb="24">
      <t>ジョセイ</t>
    </rPh>
    <rPh sb="24" eb="26">
      <t>ジギョウ</t>
    </rPh>
    <rPh sb="31" eb="33">
      <t>カキ</t>
    </rPh>
    <rPh sb="37" eb="39">
      <t>チュウシ</t>
    </rPh>
    <phoneticPr fontId="1"/>
  </si>
  <si>
    <t>（廃止）したいので、むつ小川原地域・産業振興プロジェクト支援助成金交付要綱第５条第１</t>
    <rPh sb="1" eb="3">
      <t>ハイシ</t>
    </rPh>
    <rPh sb="12" eb="15">
      <t>オガワラ</t>
    </rPh>
    <rPh sb="15" eb="17">
      <t>チイキ</t>
    </rPh>
    <rPh sb="18" eb="20">
      <t>サンギョウ</t>
    </rPh>
    <rPh sb="20" eb="22">
      <t>シンコウ</t>
    </rPh>
    <rPh sb="28" eb="30">
      <t>シエン</t>
    </rPh>
    <rPh sb="30" eb="33">
      <t>ジョセイキン</t>
    </rPh>
    <rPh sb="33" eb="35">
      <t>コウフ</t>
    </rPh>
    <rPh sb="35" eb="37">
      <t>ヨウコウ</t>
    </rPh>
    <rPh sb="37" eb="38">
      <t>ダイ</t>
    </rPh>
    <rPh sb="39" eb="40">
      <t>ジョウ</t>
    </rPh>
    <rPh sb="40" eb="41">
      <t>ダイ</t>
    </rPh>
    <phoneticPr fontId="1"/>
  </si>
  <si>
    <t>項第２号の規定により、その承認を申請します。</t>
    <rPh sb="3" eb="4">
      <t>ゴウ</t>
    </rPh>
    <rPh sb="5" eb="7">
      <t>キテイ</t>
    </rPh>
    <rPh sb="13" eb="15">
      <t>ショウニン</t>
    </rPh>
    <rPh sb="16" eb="18">
      <t>シンセイ</t>
    </rPh>
    <phoneticPr fontId="1"/>
  </si>
  <si>
    <t>３　交付決定額</t>
    <rPh sb="2" eb="4">
      <t>コウフ</t>
    </rPh>
    <rPh sb="4" eb="7">
      <t>ケッテイガク</t>
    </rPh>
    <phoneticPr fontId="1"/>
  </si>
  <si>
    <t>４　助成金受領済額</t>
    <rPh sb="2" eb="5">
      <t>ジョセイキン</t>
    </rPh>
    <rPh sb="5" eb="7">
      <t>ジュリョウ</t>
    </rPh>
    <rPh sb="7" eb="8">
      <t>ズ</t>
    </rPh>
    <rPh sb="8" eb="9">
      <t>ガク</t>
    </rPh>
    <phoneticPr fontId="1"/>
  </si>
  <si>
    <t>５　中止（廃止）の理由</t>
    <rPh sb="2" eb="4">
      <t>チュウシ</t>
    </rPh>
    <rPh sb="5" eb="7">
      <t>ハイシ</t>
    </rPh>
    <rPh sb="9" eb="11">
      <t>リユウ</t>
    </rPh>
    <phoneticPr fontId="1"/>
  </si>
  <si>
    <t>６　担当者連絡先</t>
    <rPh sb="2" eb="5">
      <t>タントウシャ</t>
    </rPh>
    <rPh sb="5" eb="8">
      <t>レンラクサキ</t>
    </rPh>
    <phoneticPr fontId="1"/>
  </si>
  <si>
    <t>（第４号様式）</t>
    <rPh sb="1" eb="2">
      <t>ダイ</t>
    </rPh>
    <rPh sb="3" eb="4">
      <t>ゴウ</t>
    </rPh>
    <rPh sb="4" eb="6">
      <t>ヨウシキ</t>
    </rPh>
    <phoneticPr fontId="1"/>
  </si>
  <si>
    <t>むつ小川原地域・産業振興プロジェクト支援助成事業状況報告</t>
    <rPh sb="2" eb="5">
      <t>オガワラ</t>
    </rPh>
    <rPh sb="5" eb="7">
      <t>チイキ</t>
    </rPh>
    <rPh sb="8" eb="10">
      <t>サンギョウ</t>
    </rPh>
    <rPh sb="10" eb="12">
      <t>シンコウ</t>
    </rPh>
    <rPh sb="18" eb="20">
      <t>シエン</t>
    </rPh>
    <rPh sb="20" eb="22">
      <t>ジョセイ</t>
    </rPh>
    <rPh sb="22" eb="24">
      <t>ジギョウ</t>
    </rPh>
    <rPh sb="24" eb="26">
      <t>ジョウキョウ</t>
    </rPh>
    <rPh sb="26" eb="28">
      <t>ホウコク</t>
    </rPh>
    <phoneticPr fontId="1"/>
  </si>
  <si>
    <t>年度むつ小川原地域・産業振興プロジェクト支援助成事業の実施状況についてむつ小川原</t>
    <rPh sb="0" eb="2">
      <t>ネンド</t>
    </rPh>
    <rPh sb="4" eb="7">
      <t>オガワラ</t>
    </rPh>
    <rPh sb="7" eb="9">
      <t>チイキ</t>
    </rPh>
    <rPh sb="10" eb="12">
      <t>サンギョウ</t>
    </rPh>
    <rPh sb="12" eb="14">
      <t>シンコウ</t>
    </rPh>
    <rPh sb="20" eb="22">
      <t>シエン</t>
    </rPh>
    <rPh sb="22" eb="24">
      <t>ジョセイ</t>
    </rPh>
    <rPh sb="24" eb="26">
      <t>ジギョウ</t>
    </rPh>
    <rPh sb="27" eb="29">
      <t>ジッシ</t>
    </rPh>
    <rPh sb="29" eb="31">
      <t>ジョウキョウ</t>
    </rPh>
    <phoneticPr fontId="1"/>
  </si>
  <si>
    <t>（注）事業実施状況報告書（別紙）を添付すること</t>
    <rPh sb="1" eb="2">
      <t>チュウ</t>
    </rPh>
    <rPh sb="3" eb="5">
      <t>ジギョウ</t>
    </rPh>
    <rPh sb="5" eb="7">
      <t>ジッシ</t>
    </rPh>
    <rPh sb="7" eb="9">
      <t>ジョウキョウ</t>
    </rPh>
    <rPh sb="9" eb="12">
      <t>ホウコクショ</t>
    </rPh>
    <rPh sb="13" eb="15">
      <t>ベッシ</t>
    </rPh>
    <rPh sb="17" eb="19">
      <t>テンプ</t>
    </rPh>
    <phoneticPr fontId="1"/>
  </si>
  <si>
    <t>（別紙）</t>
    <rPh sb="1" eb="3">
      <t>ベッシ</t>
    </rPh>
    <phoneticPr fontId="1"/>
  </si>
  <si>
    <t>年度むつ小川原地域・産業振興プロジェクト支援事業実施状況報告書</t>
    <rPh sb="0" eb="2">
      <t>ネンド</t>
    </rPh>
    <rPh sb="4" eb="7">
      <t>オガワラ</t>
    </rPh>
    <rPh sb="7" eb="9">
      <t>チイキ</t>
    </rPh>
    <rPh sb="10" eb="12">
      <t>サンギョウ</t>
    </rPh>
    <rPh sb="12" eb="14">
      <t>シンコウ</t>
    </rPh>
    <rPh sb="20" eb="22">
      <t>シエン</t>
    </rPh>
    <rPh sb="22" eb="24">
      <t>ジギョウ</t>
    </rPh>
    <rPh sb="24" eb="26">
      <t>ジッシ</t>
    </rPh>
    <rPh sb="26" eb="28">
      <t>ジョウキョウ</t>
    </rPh>
    <rPh sb="28" eb="31">
      <t>ホウコクショ</t>
    </rPh>
    <phoneticPr fontId="1"/>
  </si>
  <si>
    <t>実施団体名</t>
    <rPh sb="0" eb="2">
      <t>ジッシ</t>
    </rPh>
    <rPh sb="2" eb="5">
      <t>ダンタイメイ</t>
    </rPh>
    <phoneticPr fontId="1"/>
  </si>
  <si>
    <t>記入者氏名等</t>
    <rPh sb="0" eb="3">
      <t>キニュウシャ</t>
    </rPh>
    <rPh sb="3" eb="5">
      <t>シメイ</t>
    </rPh>
    <rPh sb="5" eb="6">
      <t>トウ</t>
    </rPh>
    <phoneticPr fontId="1"/>
  </si>
  <si>
    <t>所　　属</t>
    <rPh sb="0" eb="1">
      <t>トコロ</t>
    </rPh>
    <rPh sb="3" eb="4">
      <t>ゾク</t>
    </rPh>
    <phoneticPr fontId="1"/>
  </si>
  <si>
    <t>職　　名</t>
    <rPh sb="0" eb="1">
      <t>ショク</t>
    </rPh>
    <rPh sb="3" eb="4">
      <t>ナ</t>
    </rPh>
    <phoneticPr fontId="1"/>
  </si>
  <si>
    <t>氏　　名</t>
    <rPh sb="0" eb="1">
      <t>シ</t>
    </rPh>
    <rPh sb="3" eb="4">
      <t>ナ</t>
    </rPh>
    <phoneticPr fontId="1"/>
  </si>
  <si>
    <t>TEL</t>
    <phoneticPr fontId="1"/>
  </si>
  <si>
    <t>FAX</t>
    <phoneticPr fontId="1"/>
  </si>
  <si>
    <t>メールアドレス</t>
    <phoneticPr fontId="1"/>
  </si>
  <si>
    <t>１　事業の実施状況</t>
    <rPh sb="2" eb="4">
      <t>ジギョウ</t>
    </rPh>
    <rPh sb="5" eb="7">
      <t>ジッシ</t>
    </rPh>
    <rPh sb="7" eb="9">
      <t>ジョウキョウ</t>
    </rPh>
    <phoneticPr fontId="1"/>
  </si>
  <si>
    <t>（１）事業計画に対する９月３０日現在の実施状況について下表に記入の上、該当する個所</t>
    <rPh sb="3" eb="5">
      <t>ジギョウ</t>
    </rPh>
    <rPh sb="5" eb="7">
      <t>ケイカク</t>
    </rPh>
    <rPh sb="8" eb="9">
      <t>タイ</t>
    </rPh>
    <rPh sb="12" eb="13">
      <t>ガツ</t>
    </rPh>
    <rPh sb="15" eb="16">
      <t>ニチ</t>
    </rPh>
    <rPh sb="16" eb="18">
      <t>ゲンザイ</t>
    </rPh>
    <rPh sb="19" eb="21">
      <t>ジッシ</t>
    </rPh>
    <rPh sb="21" eb="23">
      <t>ジョウキョウ</t>
    </rPh>
    <rPh sb="27" eb="29">
      <t>カヒョウ</t>
    </rPh>
    <rPh sb="30" eb="32">
      <t>キニュウ</t>
    </rPh>
    <rPh sb="33" eb="34">
      <t>ウエ</t>
    </rPh>
    <rPh sb="35" eb="37">
      <t>ガイトウ</t>
    </rPh>
    <rPh sb="39" eb="41">
      <t>カショ</t>
    </rPh>
    <phoneticPr fontId="1"/>
  </si>
  <si>
    <t>に☑をしてください</t>
  </si>
  <si>
    <t>計画事業費A</t>
    <rPh sb="0" eb="2">
      <t>ケイカク</t>
    </rPh>
    <rPh sb="2" eb="5">
      <t>ジギョウヒ</t>
    </rPh>
    <phoneticPr fontId="1"/>
  </si>
  <si>
    <t>実施済み額B</t>
    <rPh sb="0" eb="2">
      <t>ジッシ</t>
    </rPh>
    <rPh sb="2" eb="3">
      <t>ズ</t>
    </rPh>
    <rPh sb="4" eb="5">
      <t>ガク</t>
    </rPh>
    <phoneticPr fontId="1"/>
  </si>
  <si>
    <t>進捗率（％）B／A</t>
    <rPh sb="0" eb="3">
      <t>シンチョクリツ</t>
    </rPh>
    <phoneticPr fontId="1"/>
  </si>
  <si>
    <t>月）を予定</t>
    <rPh sb="0" eb="1">
      <t>ツキ</t>
    </rPh>
    <rPh sb="3" eb="5">
      <t>ヨテイ</t>
    </rPh>
    <phoneticPr fontId="1"/>
  </si>
  <si>
    <t>問題点・原因及びその理由</t>
    <rPh sb="0" eb="3">
      <t>モンダイテン</t>
    </rPh>
    <rPh sb="4" eb="6">
      <t>ゲンイン</t>
    </rPh>
    <rPh sb="6" eb="7">
      <t>オヨ</t>
    </rPh>
    <rPh sb="10" eb="12">
      <t>リユウ</t>
    </rPh>
    <phoneticPr fontId="1"/>
  </si>
  <si>
    <t>今後の対応及び実施予定時期</t>
    <rPh sb="0" eb="2">
      <t>コンゴ</t>
    </rPh>
    <rPh sb="3" eb="5">
      <t>タイオウ</t>
    </rPh>
    <rPh sb="5" eb="6">
      <t>オヨ</t>
    </rPh>
    <rPh sb="7" eb="9">
      <t>ジッシ</t>
    </rPh>
    <rPh sb="9" eb="11">
      <t>ヨテイ</t>
    </rPh>
    <rPh sb="11" eb="13">
      <t>ジキ</t>
    </rPh>
    <phoneticPr fontId="1"/>
  </si>
  <si>
    <t>〒</t>
    <phoneticPr fontId="1"/>
  </si>
  <si>
    <t>（第５号様式）</t>
    <rPh sb="1" eb="2">
      <t>ダイ</t>
    </rPh>
    <rPh sb="3" eb="4">
      <t>ゴウ</t>
    </rPh>
    <rPh sb="4" eb="6">
      <t>ヨウシキ</t>
    </rPh>
    <phoneticPr fontId="1"/>
  </si>
  <si>
    <t>むつ小川原地域・産業振興プロジェクト支援助成事業実績報告書</t>
    <rPh sb="2" eb="5">
      <t>オガワラ</t>
    </rPh>
    <rPh sb="5" eb="7">
      <t>チイキ</t>
    </rPh>
    <rPh sb="8" eb="10">
      <t>サンギョウ</t>
    </rPh>
    <rPh sb="10" eb="12">
      <t>シンコウ</t>
    </rPh>
    <rPh sb="18" eb="20">
      <t>シエン</t>
    </rPh>
    <rPh sb="20" eb="22">
      <t>ジョセイ</t>
    </rPh>
    <rPh sb="22" eb="24">
      <t>ジギョウ</t>
    </rPh>
    <rPh sb="24" eb="26">
      <t>ジッセキ</t>
    </rPh>
    <rPh sb="26" eb="28">
      <t>ホウコク</t>
    </rPh>
    <phoneticPr fontId="1"/>
  </si>
  <si>
    <t>円）</t>
    <rPh sb="0" eb="1">
      <t>エン</t>
    </rPh>
    <phoneticPr fontId="1"/>
  </si>
  <si>
    <t>　円</t>
    <rPh sb="1" eb="2">
      <t>エン</t>
    </rPh>
    <phoneticPr fontId="1"/>
  </si>
  <si>
    <t>（交付決定額</t>
    <rPh sb="1" eb="3">
      <t>コウフ</t>
    </rPh>
    <rPh sb="3" eb="6">
      <t>ケッテイガク</t>
    </rPh>
    <phoneticPr fontId="1"/>
  </si>
  <si>
    <t>（予　算　額</t>
    <rPh sb="1" eb="2">
      <t>ヨ</t>
    </rPh>
    <rPh sb="3" eb="4">
      <t>サン</t>
    </rPh>
    <rPh sb="5" eb="6">
      <t>ガク</t>
    </rPh>
    <phoneticPr fontId="1"/>
  </si>
  <si>
    <t>４　事業の着手及び完了年月日</t>
    <rPh sb="2" eb="4">
      <t>ジギョウ</t>
    </rPh>
    <rPh sb="5" eb="7">
      <t>チャクシュ</t>
    </rPh>
    <rPh sb="7" eb="8">
      <t>オヨ</t>
    </rPh>
    <rPh sb="9" eb="11">
      <t>カンリョウ</t>
    </rPh>
    <rPh sb="11" eb="14">
      <t>ネンガッピ</t>
    </rPh>
    <phoneticPr fontId="1"/>
  </si>
  <si>
    <t>着手年月日</t>
    <rPh sb="0" eb="2">
      <t>チャクシュ</t>
    </rPh>
    <rPh sb="2" eb="5">
      <t>ネンガッピ</t>
    </rPh>
    <phoneticPr fontId="1"/>
  </si>
  <si>
    <t>完了年月日</t>
    <rPh sb="0" eb="2">
      <t>カンリョウ</t>
    </rPh>
    <rPh sb="2" eb="5">
      <t>ネンガッピ</t>
    </rPh>
    <phoneticPr fontId="1"/>
  </si>
  <si>
    <t>年度むつ小川原地域・産業振興プロジェクト支援助成事業の実績についてむつ小川原地域</t>
    <rPh sb="0" eb="2">
      <t>ネンド</t>
    </rPh>
    <rPh sb="4" eb="7">
      <t>オガワラ</t>
    </rPh>
    <rPh sb="7" eb="9">
      <t>チイキ</t>
    </rPh>
    <rPh sb="10" eb="12">
      <t>サンギョウ</t>
    </rPh>
    <rPh sb="12" eb="14">
      <t>シンコウ</t>
    </rPh>
    <rPh sb="20" eb="22">
      <t>シエン</t>
    </rPh>
    <rPh sb="22" eb="24">
      <t>ジョセイ</t>
    </rPh>
    <rPh sb="24" eb="26">
      <t>ジギョウ</t>
    </rPh>
    <rPh sb="27" eb="29">
      <t>ジッセキ</t>
    </rPh>
    <rPh sb="38" eb="40">
      <t>チイキ</t>
    </rPh>
    <phoneticPr fontId="1"/>
  </si>
  <si>
    <t>完了日根拠</t>
    <rPh sb="0" eb="2">
      <t>カンリョウ</t>
    </rPh>
    <rPh sb="2" eb="3">
      <t>ビ</t>
    </rPh>
    <rPh sb="3" eb="5">
      <t>コンキョ</t>
    </rPh>
    <phoneticPr fontId="1"/>
  </si>
  <si>
    <t>６　事業実績</t>
    <rPh sb="2" eb="4">
      <t>ジギョウ</t>
    </rPh>
    <rPh sb="4" eb="6">
      <t>ジッセキ</t>
    </rPh>
    <phoneticPr fontId="1"/>
  </si>
  <si>
    <t>（１）事業計画概要</t>
    <rPh sb="3" eb="5">
      <t>ジギョウ</t>
    </rPh>
    <rPh sb="5" eb="7">
      <t>ケイカク</t>
    </rPh>
    <rPh sb="7" eb="9">
      <t>ガイヨウ</t>
    </rPh>
    <phoneticPr fontId="1"/>
  </si>
  <si>
    <t>（２）事業実績内容詳細</t>
    <rPh sb="3" eb="5">
      <t>ジギョウ</t>
    </rPh>
    <rPh sb="5" eb="7">
      <t>ジッセキ</t>
    </rPh>
    <rPh sb="7" eb="9">
      <t>ナイヨウ</t>
    </rPh>
    <rPh sb="9" eb="11">
      <t>ショウサイ</t>
    </rPh>
    <phoneticPr fontId="1"/>
  </si>
  <si>
    <t>項目
番号</t>
    <rPh sb="0" eb="2">
      <t>コウモク</t>
    </rPh>
    <rPh sb="3" eb="5">
      <t>バンゴウ</t>
    </rPh>
    <phoneticPr fontId="1"/>
  </si>
  <si>
    <t>事業内容</t>
    <rPh sb="0" eb="2">
      <t>ジギョウ</t>
    </rPh>
    <rPh sb="2" eb="4">
      <t>ナイヨウ</t>
    </rPh>
    <phoneticPr fontId="1"/>
  </si>
  <si>
    <t>費用の内容</t>
    <rPh sb="0" eb="2">
      <t>ヒヨウ</t>
    </rPh>
    <rPh sb="3" eb="5">
      <t>ナイヨウ</t>
    </rPh>
    <phoneticPr fontId="1"/>
  </si>
  <si>
    <t>見積
番号</t>
    <rPh sb="0" eb="2">
      <t>ミツモリ</t>
    </rPh>
    <rPh sb="3" eb="5">
      <t>バンゴウ</t>
    </rPh>
    <phoneticPr fontId="1"/>
  </si>
  <si>
    <t>合　　　計</t>
    <rPh sb="0" eb="1">
      <t>アイ</t>
    </rPh>
    <rPh sb="4" eb="5">
      <t>ケイ</t>
    </rPh>
    <phoneticPr fontId="1"/>
  </si>
  <si>
    <t>確認欄</t>
    <rPh sb="0" eb="2">
      <t>カクニン</t>
    </rPh>
    <rPh sb="2" eb="3">
      <t>ラン</t>
    </rPh>
    <phoneticPr fontId="1"/>
  </si>
  <si>
    <t>　→　こちら側は印刷不要です</t>
    <rPh sb="6" eb="7">
      <t>ガワ</t>
    </rPh>
    <rPh sb="8" eb="10">
      <t>インサツ</t>
    </rPh>
    <rPh sb="10" eb="12">
      <t>フヨウ</t>
    </rPh>
    <phoneticPr fontId="1"/>
  </si>
  <si>
    <t>←　10/1～10/15</t>
    <phoneticPr fontId="1"/>
  </si>
  <si>
    <t>＜書き方の注意点＞</t>
    <rPh sb="1" eb="2">
      <t>カ</t>
    </rPh>
    <rPh sb="3" eb="4">
      <t>カタ</t>
    </rPh>
    <rPh sb="5" eb="8">
      <t>チュウイテン</t>
    </rPh>
    <phoneticPr fontId="1"/>
  </si>
  <si>
    <t>実績額</t>
    <rPh sb="0" eb="3">
      <t>ジッセキガク</t>
    </rPh>
    <phoneticPr fontId="1"/>
  </si>
  <si>
    <t>計画額</t>
    <rPh sb="0" eb="3">
      <t>ケイカクガク</t>
    </rPh>
    <phoneticPr fontId="1"/>
  </si>
  <si>
    <t>実績額
（助成金の額）</t>
    <rPh sb="0" eb="3">
      <t>ジッセキガク</t>
    </rPh>
    <rPh sb="5" eb="8">
      <t>ジョセイキン</t>
    </rPh>
    <rPh sb="9" eb="10">
      <t>ガク</t>
    </rPh>
    <phoneticPr fontId="1"/>
  </si>
  <si>
    <t xml:space="preserve">  </t>
    <phoneticPr fontId="1"/>
  </si>
  <si>
    <t>(</t>
  </si>
  <si>
    <t>計画額
（助成金の額）</t>
    <rPh sb="0" eb="3">
      <t>ケイカクガク</t>
    </rPh>
    <rPh sb="5" eb="8">
      <t>ジョセイキン</t>
    </rPh>
    <rPh sb="9" eb="10">
      <t>ガク</t>
    </rPh>
    <phoneticPr fontId="1"/>
  </si>
  <si>
    <t>支払先</t>
    <rPh sb="0" eb="3">
      <t>シハライサキ</t>
    </rPh>
    <phoneticPr fontId="1"/>
  </si>
  <si>
    <t>根拠資料番号</t>
    <rPh sb="0" eb="2">
      <t>コンキョ</t>
    </rPh>
    <rPh sb="2" eb="4">
      <t>シリョウ</t>
    </rPh>
    <rPh sb="4" eb="6">
      <t>バンゴウ</t>
    </rPh>
    <phoneticPr fontId="1"/>
  </si>
  <si>
    <t>（第６号様式の１）＜概算払い用＞</t>
    <rPh sb="1" eb="2">
      <t>ダイ</t>
    </rPh>
    <rPh sb="3" eb="4">
      <t>ゴウ</t>
    </rPh>
    <rPh sb="4" eb="6">
      <t>ヨウシキ</t>
    </rPh>
    <rPh sb="10" eb="12">
      <t>ガイサン</t>
    </rPh>
    <rPh sb="12" eb="13">
      <t>バラ</t>
    </rPh>
    <rPh sb="14" eb="15">
      <t>ヨウ</t>
    </rPh>
    <phoneticPr fontId="1"/>
  </si>
  <si>
    <t>むつ小川原地域・産業振興プロジェクト支援助成金支払請求書</t>
    <rPh sb="2" eb="5">
      <t>オガワラ</t>
    </rPh>
    <rPh sb="5" eb="7">
      <t>チイキ</t>
    </rPh>
    <rPh sb="8" eb="10">
      <t>サンギョウ</t>
    </rPh>
    <rPh sb="10" eb="12">
      <t>シンコウ</t>
    </rPh>
    <rPh sb="18" eb="20">
      <t>シエン</t>
    </rPh>
    <rPh sb="20" eb="22">
      <t>ジョセイ</t>
    </rPh>
    <rPh sb="22" eb="23">
      <t>カネ</t>
    </rPh>
    <rPh sb="23" eb="25">
      <t>シハライ</t>
    </rPh>
    <rPh sb="25" eb="28">
      <t>セイキュウショ</t>
    </rPh>
    <phoneticPr fontId="1"/>
  </si>
  <si>
    <t>号をもって交付の決定の通知を受けたむつ</t>
    <rPh sb="0" eb="1">
      <t>ゴウ</t>
    </rPh>
    <rPh sb="5" eb="7">
      <t>コウフ</t>
    </rPh>
    <rPh sb="8" eb="10">
      <t>ケッテイ</t>
    </rPh>
    <rPh sb="11" eb="13">
      <t>ツウチ</t>
    </rPh>
    <rPh sb="14" eb="15">
      <t>ウ</t>
    </rPh>
    <phoneticPr fontId="1"/>
  </si>
  <si>
    <t>小川原地域・産業振興プロジェクト支援助成金の概算払いを受けたいので、むつ小川原地域・</t>
    <rPh sb="0" eb="3">
      <t>オガワラ</t>
    </rPh>
    <rPh sb="3" eb="5">
      <t>チイキ</t>
    </rPh>
    <rPh sb="6" eb="8">
      <t>サンギョウ</t>
    </rPh>
    <rPh sb="8" eb="10">
      <t>シンコウ</t>
    </rPh>
    <rPh sb="16" eb="18">
      <t>シエン</t>
    </rPh>
    <rPh sb="18" eb="20">
      <t>ジョセイ</t>
    </rPh>
    <rPh sb="20" eb="21">
      <t>キン</t>
    </rPh>
    <rPh sb="22" eb="24">
      <t>ガイサン</t>
    </rPh>
    <rPh sb="24" eb="25">
      <t>バラ</t>
    </rPh>
    <rPh sb="27" eb="28">
      <t>ウ</t>
    </rPh>
    <rPh sb="36" eb="39">
      <t>オガワラ</t>
    </rPh>
    <rPh sb="39" eb="41">
      <t>チイキ</t>
    </rPh>
    <phoneticPr fontId="1"/>
  </si>
  <si>
    <t>２　請求額</t>
    <rPh sb="2" eb="5">
      <t>セイキュウガク</t>
    </rPh>
    <phoneticPr fontId="1"/>
  </si>
  <si>
    <t>３　請求額の内訳</t>
    <rPh sb="2" eb="4">
      <t>セイキュウ</t>
    </rPh>
    <rPh sb="4" eb="5">
      <t>ガク</t>
    </rPh>
    <rPh sb="6" eb="8">
      <t>ウチワケ</t>
    </rPh>
    <phoneticPr fontId="1"/>
  </si>
  <si>
    <t>今回請求額</t>
    <rPh sb="0" eb="2">
      <t>コンカイ</t>
    </rPh>
    <rPh sb="2" eb="5">
      <t>セイキュウガク</t>
    </rPh>
    <phoneticPr fontId="1"/>
  </si>
  <si>
    <t>残　　額</t>
    <rPh sb="0" eb="1">
      <t>ザン</t>
    </rPh>
    <rPh sb="3" eb="4">
      <t>ガク</t>
    </rPh>
    <phoneticPr fontId="1"/>
  </si>
  <si>
    <t>４　振込先</t>
    <rPh sb="2" eb="5">
      <t>フリコミサキ</t>
    </rPh>
    <phoneticPr fontId="1"/>
  </si>
  <si>
    <t>銀行・支店名</t>
    <rPh sb="0" eb="2">
      <t>ギンコウ</t>
    </rPh>
    <rPh sb="3" eb="6">
      <t>シテンメイ</t>
    </rPh>
    <phoneticPr fontId="1"/>
  </si>
  <si>
    <t>預金種目</t>
    <rPh sb="0" eb="1">
      <t>アズカリ</t>
    </rPh>
    <rPh sb="1" eb="2">
      <t>カネ</t>
    </rPh>
    <rPh sb="2" eb="4">
      <t>シュモク</t>
    </rPh>
    <phoneticPr fontId="1"/>
  </si>
  <si>
    <t>口座番号</t>
    <rPh sb="0" eb="2">
      <t>コウザ</t>
    </rPh>
    <rPh sb="2" eb="4">
      <t>バンゴウ</t>
    </rPh>
    <phoneticPr fontId="1"/>
  </si>
  <si>
    <t>フリガナ</t>
    <phoneticPr fontId="1"/>
  </si>
  <si>
    <t>通帳名義</t>
    <rPh sb="0" eb="2">
      <t>ツウチョウ</t>
    </rPh>
    <rPh sb="2" eb="4">
      <t>メイギ</t>
    </rPh>
    <phoneticPr fontId="1"/>
  </si>
  <si>
    <t>６　担当者</t>
    <rPh sb="2" eb="5">
      <t>タントウシャ</t>
    </rPh>
    <phoneticPr fontId="1"/>
  </si>
  <si>
    <r>
      <t>　←　</t>
    </r>
    <r>
      <rPr>
        <sz val="11"/>
        <color rgb="FFFF0000"/>
        <rFont val="游ゴシック"/>
        <family val="3"/>
        <charset val="128"/>
        <scheme val="minor"/>
      </rPr>
      <t>選択式</t>
    </r>
    <rPh sb="3" eb="6">
      <t>センタクシキ</t>
    </rPh>
    <phoneticPr fontId="1"/>
  </si>
  <si>
    <t>氏　名</t>
    <rPh sb="0" eb="1">
      <t>シ</t>
    </rPh>
    <rPh sb="2" eb="3">
      <t>ナ</t>
    </rPh>
    <phoneticPr fontId="1"/>
  </si>
  <si>
    <t>電　話</t>
    <rPh sb="0" eb="1">
      <t>デン</t>
    </rPh>
    <rPh sb="2" eb="3">
      <t>ハナシ</t>
    </rPh>
    <phoneticPr fontId="1"/>
  </si>
  <si>
    <t>住　所</t>
    <rPh sb="0" eb="1">
      <t>ジュウ</t>
    </rPh>
    <rPh sb="2" eb="3">
      <t>ショ</t>
    </rPh>
    <phoneticPr fontId="1"/>
  </si>
  <si>
    <t>　</t>
    <phoneticPr fontId="1"/>
  </si>
  <si>
    <t>←　〒番号も忘れずお願いします</t>
    <rPh sb="3" eb="5">
      <t>バンゴウ</t>
    </rPh>
    <rPh sb="6" eb="7">
      <t>ワス</t>
    </rPh>
    <rPh sb="10" eb="11">
      <t>ネガ</t>
    </rPh>
    <phoneticPr fontId="1"/>
  </si>
  <si>
    <t>（第６号様式の２）＜精算払い用＞</t>
    <rPh sb="1" eb="2">
      <t>ダイ</t>
    </rPh>
    <rPh sb="3" eb="4">
      <t>ゴウ</t>
    </rPh>
    <rPh sb="4" eb="6">
      <t>ヨウシキ</t>
    </rPh>
    <rPh sb="10" eb="12">
      <t>セイサン</t>
    </rPh>
    <rPh sb="12" eb="13">
      <t>バラ</t>
    </rPh>
    <rPh sb="14" eb="15">
      <t>ヨウ</t>
    </rPh>
    <phoneticPr fontId="1"/>
  </si>
  <si>
    <t>号をもって助成金の確定通知を受けたむつ</t>
    <rPh sb="0" eb="1">
      <t>ゴウ</t>
    </rPh>
    <rPh sb="5" eb="8">
      <t>ジョセイキン</t>
    </rPh>
    <rPh sb="9" eb="11">
      <t>カクテイ</t>
    </rPh>
    <rPh sb="11" eb="13">
      <t>ツウチ</t>
    </rPh>
    <rPh sb="14" eb="15">
      <t>ウ</t>
    </rPh>
    <phoneticPr fontId="1"/>
  </si>
  <si>
    <t>小川原地域・産業振興プロジェクト支援助成金の精算払いを受けたいので、むつ小川原地域・</t>
    <rPh sb="0" eb="3">
      <t>オガワラ</t>
    </rPh>
    <rPh sb="3" eb="5">
      <t>チイキ</t>
    </rPh>
    <rPh sb="6" eb="8">
      <t>サンギョウ</t>
    </rPh>
    <rPh sb="8" eb="10">
      <t>シンコウ</t>
    </rPh>
    <rPh sb="16" eb="18">
      <t>シエン</t>
    </rPh>
    <rPh sb="18" eb="20">
      <t>ジョセイ</t>
    </rPh>
    <rPh sb="20" eb="21">
      <t>キン</t>
    </rPh>
    <rPh sb="22" eb="24">
      <t>セイサン</t>
    </rPh>
    <rPh sb="24" eb="25">
      <t>バラ</t>
    </rPh>
    <rPh sb="27" eb="28">
      <t>ウ</t>
    </rPh>
    <rPh sb="36" eb="39">
      <t>オガワラ</t>
    </rPh>
    <rPh sb="39" eb="41">
      <t>チイキ</t>
    </rPh>
    <phoneticPr fontId="1"/>
  </si>
  <si>
    <t>←　確定通知を受けた日付です（確定通知書の右上の日付）</t>
    <rPh sb="2" eb="4">
      <t>カクテイ</t>
    </rPh>
    <rPh sb="4" eb="6">
      <t>ツウチ</t>
    </rPh>
    <rPh sb="7" eb="8">
      <t>ウ</t>
    </rPh>
    <rPh sb="10" eb="12">
      <t>ヒヅケ</t>
    </rPh>
    <rPh sb="15" eb="17">
      <t>カクテイ</t>
    </rPh>
    <rPh sb="17" eb="20">
      <t>ツウチショ</t>
    </rPh>
    <rPh sb="21" eb="23">
      <t>ミギウエ</t>
    </rPh>
    <rPh sb="24" eb="26">
      <t>ヒヅケ</t>
    </rPh>
    <phoneticPr fontId="1"/>
  </si>
  <si>
    <t>既受領額</t>
    <rPh sb="0" eb="1">
      <t>キ</t>
    </rPh>
    <rPh sb="1" eb="4">
      <t>ジュリョウガク</t>
    </rPh>
    <phoneticPr fontId="1"/>
  </si>
  <si>
    <t>金額（数字のみ）</t>
    <rPh sb="0" eb="2">
      <t>キンガク</t>
    </rPh>
    <rPh sb="3" eb="5">
      <t>スウジ</t>
    </rPh>
    <phoneticPr fontId="1"/>
  </si>
  <si>
    <t>精算払い希望額</t>
    <rPh sb="0" eb="3">
      <t>セイサンバラ</t>
    </rPh>
    <rPh sb="4" eb="7">
      <t>キボウガク</t>
    </rPh>
    <phoneticPr fontId="1"/>
  </si>
  <si>
    <t>　</t>
    <phoneticPr fontId="1"/>
  </si>
  <si>
    <t>事業項目①</t>
    <rPh sb="0" eb="2">
      <t>ジギョウ</t>
    </rPh>
    <rPh sb="2" eb="4">
      <t>コウモク</t>
    </rPh>
    <phoneticPr fontId="1"/>
  </si>
  <si>
    <t>事業項目②</t>
    <rPh sb="0" eb="2">
      <t>ジギョウ</t>
    </rPh>
    <rPh sb="2" eb="4">
      <t>コウモク</t>
    </rPh>
    <phoneticPr fontId="1"/>
  </si>
  <si>
    <t>事業項目③</t>
    <rPh sb="0" eb="2">
      <t>ジギョウ</t>
    </rPh>
    <rPh sb="2" eb="4">
      <t>コウモク</t>
    </rPh>
    <phoneticPr fontId="1"/>
  </si>
  <si>
    <t>事業項目④</t>
    <rPh sb="0" eb="2">
      <t>ジギョウ</t>
    </rPh>
    <rPh sb="2" eb="4">
      <t>コウモク</t>
    </rPh>
    <phoneticPr fontId="1"/>
  </si>
  <si>
    <t>事業項目⑤</t>
    <rPh sb="0" eb="2">
      <t>ジギョウ</t>
    </rPh>
    <rPh sb="2" eb="4">
      <t>コウモク</t>
    </rPh>
    <phoneticPr fontId="1"/>
  </si>
  <si>
    <t>↓選択</t>
    <rPh sb="1" eb="3">
      <t>センタク</t>
    </rPh>
    <phoneticPr fontId="1"/>
  </si>
  <si>
    <t>書類郵送先　郵便番号</t>
    <rPh sb="0" eb="2">
      <t>ショルイ</t>
    </rPh>
    <rPh sb="2" eb="4">
      <t>ユウソウ</t>
    </rPh>
    <rPh sb="4" eb="5">
      <t>サキ</t>
    </rPh>
    <rPh sb="6" eb="8">
      <t>ユウビン</t>
    </rPh>
    <rPh sb="8" eb="10">
      <t>バンゴウ</t>
    </rPh>
    <phoneticPr fontId="1"/>
  </si>
  <si>
    <t>＜団体の性格＞</t>
    <rPh sb="1" eb="3">
      <t>ダンタイ</t>
    </rPh>
    <rPh sb="4" eb="6">
      <t>セイカク</t>
    </rPh>
    <phoneticPr fontId="1"/>
  </si>
  <si>
    <t>認定NPO法人</t>
  </si>
  <si>
    <t>NPO法人</t>
  </si>
  <si>
    <t>観光協会</t>
  </si>
  <si>
    <t>企業組合</t>
  </si>
  <si>
    <t>協同組合</t>
    <rPh sb="0" eb="2">
      <t>キョウドウ</t>
    </rPh>
    <rPh sb="2" eb="4">
      <t>クミアイ</t>
    </rPh>
    <phoneticPr fontId="1"/>
  </si>
  <si>
    <t>協同組合連合会</t>
    <rPh sb="0" eb="2">
      <t>キョウドウ</t>
    </rPh>
    <rPh sb="2" eb="4">
      <t>クミアイ</t>
    </rPh>
    <rPh sb="4" eb="7">
      <t>レンゴウカイ</t>
    </rPh>
    <phoneticPr fontId="1"/>
  </si>
  <si>
    <t>財団</t>
    <rPh sb="0" eb="2">
      <t>ザイダン</t>
    </rPh>
    <phoneticPr fontId="1"/>
  </si>
  <si>
    <t>市町村</t>
    <rPh sb="0" eb="3">
      <t>シチョウソン</t>
    </rPh>
    <phoneticPr fontId="1"/>
  </si>
  <si>
    <t>社会福祉法人</t>
    <rPh sb="0" eb="2">
      <t>シャカイ</t>
    </rPh>
    <rPh sb="2" eb="4">
      <t>フクシ</t>
    </rPh>
    <rPh sb="4" eb="6">
      <t>ホウジン</t>
    </rPh>
    <phoneticPr fontId="1"/>
  </si>
  <si>
    <t>社団</t>
    <rPh sb="0" eb="2">
      <t>シャダン</t>
    </rPh>
    <phoneticPr fontId="1"/>
  </si>
  <si>
    <t>商工会</t>
    <rPh sb="0" eb="3">
      <t>ショウコウカイ</t>
    </rPh>
    <phoneticPr fontId="1"/>
  </si>
  <si>
    <t>商工会議所</t>
    <rPh sb="0" eb="5">
      <t>ショウコウカイギショ</t>
    </rPh>
    <phoneticPr fontId="1"/>
  </si>
  <si>
    <t>大学</t>
    <rPh sb="0" eb="2">
      <t>ダイガク</t>
    </rPh>
    <phoneticPr fontId="1"/>
  </si>
  <si>
    <t>町内会</t>
    <rPh sb="0" eb="3">
      <t>チョウナイカイ</t>
    </rPh>
    <phoneticPr fontId="1"/>
  </si>
  <si>
    <t>任意団体</t>
    <rPh sb="0" eb="2">
      <t>ニンイ</t>
    </rPh>
    <rPh sb="2" eb="4">
      <t>ダンタイ</t>
    </rPh>
    <phoneticPr fontId="1"/>
  </si>
  <si>
    <t>農業会議</t>
    <rPh sb="0" eb="2">
      <t>ノウギョウ</t>
    </rPh>
    <rPh sb="2" eb="4">
      <t>カイギ</t>
    </rPh>
    <phoneticPr fontId="1"/>
  </si>
  <si>
    <t>農事組合法人</t>
    <rPh sb="0" eb="2">
      <t>ノウジ</t>
    </rPh>
    <rPh sb="2" eb="4">
      <t>クミアイ</t>
    </rPh>
    <rPh sb="4" eb="6">
      <t>ホウジン</t>
    </rPh>
    <phoneticPr fontId="1"/>
  </si>
  <si>
    <t>体育協会</t>
    <rPh sb="0" eb="2">
      <t>タイイク</t>
    </rPh>
    <rPh sb="2" eb="4">
      <t>キョウカイ</t>
    </rPh>
    <phoneticPr fontId="1"/>
  </si>
  <si>
    <t>学生団体</t>
    <rPh sb="0" eb="2">
      <t>ガクセイ</t>
    </rPh>
    <rPh sb="2" eb="4">
      <t>ダンタイ</t>
    </rPh>
    <phoneticPr fontId="1"/>
  </si>
  <si>
    <t>教育委員会</t>
    <rPh sb="0" eb="2">
      <t>キョウイク</t>
    </rPh>
    <rPh sb="2" eb="5">
      <t>イインカイ</t>
    </rPh>
    <phoneticPr fontId="1"/>
  </si>
  <si>
    <t>産業技術センター</t>
    <rPh sb="0" eb="2">
      <t>サンギョウ</t>
    </rPh>
    <rPh sb="2" eb="4">
      <t>ギジュツ</t>
    </rPh>
    <phoneticPr fontId="1"/>
  </si>
  <si>
    <t>＜分野＞</t>
    <rPh sb="1" eb="3">
      <t>ブンヤ</t>
    </rPh>
    <phoneticPr fontId="1"/>
  </si>
  <si>
    <t>1.農林</t>
    <rPh sb="2" eb="4">
      <t>ノウリン</t>
    </rPh>
    <phoneticPr fontId="1"/>
  </si>
  <si>
    <t>2.水産</t>
    <rPh sb="2" eb="4">
      <t>スイサン</t>
    </rPh>
    <phoneticPr fontId="1"/>
  </si>
  <si>
    <t>5.スポーツ</t>
    <phoneticPr fontId="1"/>
  </si>
  <si>
    <t>6.文化</t>
    <rPh sb="2" eb="4">
      <t>ブンカ</t>
    </rPh>
    <phoneticPr fontId="1"/>
  </si>
  <si>
    <t>7.その他</t>
    <rPh sb="4" eb="5">
      <t>タ</t>
    </rPh>
    <phoneticPr fontId="1"/>
  </si>
  <si>
    <t>＜関係地域＞</t>
    <rPh sb="1" eb="3">
      <t>カンケイ</t>
    </rPh>
    <rPh sb="3" eb="5">
      <t>チイキ</t>
    </rPh>
    <phoneticPr fontId="1"/>
  </si>
  <si>
    <t>青森市</t>
    <rPh sb="0" eb="3">
      <t>アオモリシ</t>
    </rPh>
    <phoneticPr fontId="1"/>
  </si>
  <si>
    <t>弘前市</t>
    <rPh sb="0" eb="3">
      <t>ヒロサキシ</t>
    </rPh>
    <phoneticPr fontId="1"/>
  </si>
  <si>
    <t>八戸市</t>
    <rPh sb="0" eb="3">
      <t>ハチノヘシ</t>
    </rPh>
    <phoneticPr fontId="1"/>
  </si>
  <si>
    <t>黒石市</t>
    <rPh sb="0" eb="3">
      <t>クロイシシ</t>
    </rPh>
    <phoneticPr fontId="1"/>
  </si>
  <si>
    <t>五所川原市</t>
    <rPh sb="0" eb="5">
      <t>ゴショガワラシ</t>
    </rPh>
    <phoneticPr fontId="1"/>
  </si>
  <si>
    <t>十和田市</t>
    <rPh sb="0" eb="4">
      <t>トワダシ</t>
    </rPh>
    <phoneticPr fontId="1"/>
  </si>
  <si>
    <t>三沢市</t>
    <rPh sb="0" eb="3">
      <t>ミサワシ</t>
    </rPh>
    <phoneticPr fontId="1"/>
  </si>
  <si>
    <t>むつ市</t>
    <rPh sb="2" eb="3">
      <t>シ</t>
    </rPh>
    <phoneticPr fontId="1"/>
  </si>
  <si>
    <t>つがる市</t>
    <rPh sb="3" eb="4">
      <t>シ</t>
    </rPh>
    <phoneticPr fontId="1"/>
  </si>
  <si>
    <t>平川市</t>
    <rPh sb="0" eb="3">
      <t>ヒラカワシ</t>
    </rPh>
    <phoneticPr fontId="1"/>
  </si>
  <si>
    <t>平内町</t>
    <rPh sb="0" eb="2">
      <t>ヒラナイ</t>
    </rPh>
    <rPh sb="2" eb="3">
      <t>マチ</t>
    </rPh>
    <phoneticPr fontId="1"/>
  </si>
  <si>
    <t>今別町</t>
    <rPh sb="0" eb="3">
      <t>イマベツマチ</t>
    </rPh>
    <phoneticPr fontId="1"/>
  </si>
  <si>
    <t>蓬田村</t>
    <rPh sb="0" eb="3">
      <t>ヨモギタムラ</t>
    </rPh>
    <phoneticPr fontId="1"/>
  </si>
  <si>
    <t>外ヶ浜町</t>
    <rPh sb="0" eb="4">
      <t>ソトガハママチ</t>
    </rPh>
    <phoneticPr fontId="1"/>
  </si>
  <si>
    <t>鰺ヶ沢町</t>
    <rPh sb="0" eb="4">
      <t>アジガサワマチ</t>
    </rPh>
    <phoneticPr fontId="1"/>
  </si>
  <si>
    <t>西目屋村</t>
    <rPh sb="0" eb="4">
      <t>ニシメヤムラ</t>
    </rPh>
    <phoneticPr fontId="1"/>
  </si>
  <si>
    <t>藤崎町</t>
    <rPh sb="0" eb="3">
      <t>フジサキマチ</t>
    </rPh>
    <phoneticPr fontId="1"/>
  </si>
  <si>
    <t>大鰐町</t>
    <rPh sb="0" eb="3">
      <t>オオワニマチ</t>
    </rPh>
    <phoneticPr fontId="1"/>
  </si>
  <si>
    <t>田舎館村</t>
    <rPh sb="0" eb="4">
      <t>イナカダテムラ</t>
    </rPh>
    <phoneticPr fontId="1"/>
  </si>
  <si>
    <t>板柳町</t>
    <rPh sb="0" eb="3">
      <t>イタヤナギマチ</t>
    </rPh>
    <phoneticPr fontId="1"/>
  </si>
  <si>
    <t>鶴田町</t>
    <rPh sb="0" eb="3">
      <t>ツルタマチ</t>
    </rPh>
    <phoneticPr fontId="1"/>
  </si>
  <si>
    <t>中泊町</t>
    <rPh sb="0" eb="3">
      <t>ナカドマリマチ</t>
    </rPh>
    <phoneticPr fontId="1"/>
  </si>
  <si>
    <t>野辺地町</t>
    <rPh sb="0" eb="4">
      <t>ノヘジマチ</t>
    </rPh>
    <phoneticPr fontId="1"/>
  </si>
  <si>
    <t>七戸町</t>
    <rPh sb="0" eb="3">
      <t>シチノヘマチ</t>
    </rPh>
    <phoneticPr fontId="1"/>
  </si>
  <si>
    <t>六戸町</t>
    <rPh sb="0" eb="3">
      <t>ロクノヘマチ</t>
    </rPh>
    <phoneticPr fontId="1"/>
  </si>
  <si>
    <t>横浜町</t>
    <rPh sb="0" eb="3">
      <t>ヨコハママチ</t>
    </rPh>
    <phoneticPr fontId="1"/>
  </si>
  <si>
    <t>東北町</t>
    <rPh sb="0" eb="3">
      <t>トウホクマチ</t>
    </rPh>
    <phoneticPr fontId="1"/>
  </si>
  <si>
    <t>六ヶ所村</t>
    <rPh sb="0" eb="4">
      <t>ロッカショムラ</t>
    </rPh>
    <phoneticPr fontId="1"/>
  </si>
  <si>
    <t>おいらせ町</t>
    <rPh sb="4" eb="5">
      <t>チョウ</t>
    </rPh>
    <phoneticPr fontId="1"/>
  </si>
  <si>
    <t>大間町</t>
    <rPh sb="0" eb="3">
      <t>オオママチ</t>
    </rPh>
    <phoneticPr fontId="1"/>
  </si>
  <si>
    <t>東通村</t>
    <rPh sb="0" eb="3">
      <t>ヒガシドオリムラ</t>
    </rPh>
    <phoneticPr fontId="1"/>
  </si>
  <si>
    <t>風間浦村</t>
    <rPh sb="0" eb="4">
      <t>カザマウラムラ</t>
    </rPh>
    <phoneticPr fontId="1"/>
  </si>
  <si>
    <t>佐井村</t>
    <rPh sb="0" eb="3">
      <t>サイムラ</t>
    </rPh>
    <phoneticPr fontId="1"/>
  </si>
  <si>
    <t>三戸町</t>
    <rPh sb="0" eb="3">
      <t>サンノヘマチ</t>
    </rPh>
    <phoneticPr fontId="1"/>
  </si>
  <si>
    <t>五戸町</t>
    <rPh sb="0" eb="3">
      <t>ゴノヘマチ</t>
    </rPh>
    <phoneticPr fontId="1"/>
  </si>
  <si>
    <t>田子町</t>
    <rPh sb="0" eb="3">
      <t>タッコマチ</t>
    </rPh>
    <phoneticPr fontId="1"/>
  </si>
  <si>
    <t>南部町</t>
    <rPh sb="0" eb="3">
      <t>ナンブチョウ</t>
    </rPh>
    <phoneticPr fontId="1"/>
  </si>
  <si>
    <t>階上町</t>
    <rPh sb="0" eb="2">
      <t>ハシカミ</t>
    </rPh>
    <rPh sb="2" eb="3">
      <t>マチ</t>
    </rPh>
    <phoneticPr fontId="1"/>
  </si>
  <si>
    <t>新郷村</t>
    <rPh sb="0" eb="3">
      <t>シンゴウムラ</t>
    </rPh>
    <phoneticPr fontId="1"/>
  </si>
  <si>
    <t>東青</t>
    <rPh sb="0" eb="2">
      <t>トウセイ</t>
    </rPh>
    <phoneticPr fontId="1"/>
  </si>
  <si>
    <t>中南</t>
    <rPh sb="0" eb="2">
      <t>チュウナン</t>
    </rPh>
    <phoneticPr fontId="1"/>
  </si>
  <si>
    <t>西北</t>
    <rPh sb="0" eb="2">
      <t>セイホク</t>
    </rPh>
    <phoneticPr fontId="1"/>
  </si>
  <si>
    <t>三八</t>
    <rPh sb="0" eb="1">
      <t>サン</t>
    </rPh>
    <rPh sb="1" eb="2">
      <t>ハチ</t>
    </rPh>
    <phoneticPr fontId="1"/>
  </si>
  <si>
    <t>上北</t>
    <rPh sb="0" eb="2">
      <t>カミキタ</t>
    </rPh>
    <phoneticPr fontId="1"/>
  </si>
  <si>
    <t>下北</t>
    <rPh sb="0" eb="2">
      <t>シモキタ</t>
    </rPh>
    <phoneticPr fontId="1"/>
  </si>
  <si>
    <t>津軽</t>
    <rPh sb="0" eb="2">
      <t>ツガル</t>
    </rPh>
    <phoneticPr fontId="1"/>
  </si>
  <si>
    <t>県南</t>
    <rPh sb="0" eb="2">
      <t>ケンナン</t>
    </rPh>
    <phoneticPr fontId="1"/>
  </si>
  <si>
    <t>全県</t>
    <rPh sb="0" eb="2">
      <t>ゼンケン</t>
    </rPh>
    <phoneticPr fontId="1"/>
  </si>
  <si>
    <t>：</t>
    <phoneticPr fontId="1"/>
  </si>
  <si>
    <t>：</t>
    <phoneticPr fontId="1"/>
  </si>
  <si>
    <t>メールアドレス</t>
    <phoneticPr fontId="1"/>
  </si>
  <si>
    <t>☑</t>
  </si>
  <si>
    <t>○○○の会</t>
    <rPh sb="4" eb="5">
      <t>カイ</t>
    </rPh>
    <phoneticPr fontId="1"/>
  </si>
  <si>
    <t>理事長</t>
    <rPh sb="0" eb="3">
      <t>リジチョウ</t>
    </rPh>
    <phoneticPr fontId="1"/>
  </si>
  <si>
    <t>○○○○</t>
    <phoneticPr fontId="1"/>
  </si>
  <si>
    <t>123-4567</t>
    <phoneticPr fontId="1"/>
  </si>
  <si>
    <t>青森県○○市○○０－０－０</t>
    <rPh sb="0" eb="3">
      <t>アオモリケン</t>
    </rPh>
    <rPh sb="5" eb="6">
      <t>シ</t>
    </rPh>
    <phoneticPr fontId="1"/>
  </si>
  <si>
    <t>××××</t>
    <phoneticPr fontId="1"/>
  </si>
  <si>
    <t>株式会社○○</t>
    <rPh sb="0" eb="4">
      <t>カブシキガイシャ</t>
    </rPh>
    <phoneticPr fontId="1"/>
  </si>
  <si>
    <t>000-000-0000</t>
    <phoneticPr fontId="1"/>
  </si>
  <si>
    <t>aaaaaaaaa@aaaaaa</t>
    <phoneticPr fontId="1"/>
  </si>
  <si>
    <t>平成２５年度</t>
    <rPh sb="0" eb="2">
      <t>ヘイセイ</t>
    </rPh>
    <rPh sb="4" eb="6">
      <t>ネンド</t>
    </rPh>
    <phoneticPr fontId="1"/>
  </si>
  <si>
    <t>有</t>
  </si>
  <si>
    <t>○○△△事業</t>
    <rPh sb="4" eb="6">
      <t>ジギョウ</t>
    </rPh>
    <phoneticPr fontId="1"/>
  </si>
  <si>
    <t>○○○○事業（平成２７年度）
△△プロジェクト（令和元年度）</t>
    <rPh sb="4" eb="6">
      <t>ジギョウ</t>
    </rPh>
    <rPh sb="7" eb="9">
      <t>ヘイセイ</t>
    </rPh>
    <rPh sb="11" eb="13">
      <t>ネンド</t>
    </rPh>
    <rPh sb="24" eb="26">
      <t>レイワ</t>
    </rPh>
    <rPh sb="26" eb="29">
      <t>ガンネンド</t>
    </rPh>
    <phoneticPr fontId="1"/>
  </si>
  <si>
    <t>新規</t>
  </si>
  <si>
    <t>④市場・販路開拓</t>
  </si>
  <si>
    <t>　青森県の○○農家の収入増のため、平成３０年度から○○の生産・販売を開始し、○○や△△と連携しながら、令和２年度には生産量○○・出荷額△△を達成した。
　また、生産者を増やすための試みとして、○○を実施しており、生産者は当初よりも○人ほど増加している。</t>
    <rPh sb="1" eb="3">
      <t>アオモリ</t>
    </rPh>
    <rPh sb="3" eb="4">
      <t>ケン</t>
    </rPh>
    <rPh sb="7" eb="9">
      <t>ノウカ</t>
    </rPh>
    <rPh sb="10" eb="12">
      <t>シュウニュウ</t>
    </rPh>
    <rPh sb="12" eb="13">
      <t>ゾウ</t>
    </rPh>
    <rPh sb="17" eb="19">
      <t>ヘイセイ</t>
    </rPh>
    <rPh sb="21" eb="23">
      <t>ネンド</t>
    </rPh>
    <rPh sb="28" eb="30">
      <t>セイサン</t>
    </rPh>
    <rPh sb="31" eb="33">
      <t>ハンバイ</t>
    </rPh>
    <rPh sb="34" eb="36">
      <t>カイシ</t>
    </rPh>
    <rPh sb="44" eb="46">
      <t>レンケイ</t>
    </rPh>
    <rPh sb="51" eb="53">
      <t>レイワ</t>
    </rPh>
    <rPh sb="54" eb="56">
      <t>ネンド</t>
    </rPh>
    <rPh sb="58" eb="61">
      <t>セイサンリョウ</t>
    </rPh>
    <rPh sb="64" eb="67">
      <t>シュッカガク</t>
    </rPh>
    <rPh sb="70" eb="72">
      <t>タッセイ</t>
    </rPh>
    <rPh sb="80" eb="83">
      <t>セイサンシャ</t>
    </rPh>
    <rPh sb="84" eb="85">
      <t>フ</t>
    </rPh>
    <rPh sb="90" eb="91">
      <t>ココロ</t>
    </rPh>
    <rPh sb="99" eb="101">
      <t>ジッシ</t>
    </rPh>
    <rPh sb="106" eb="109">
      <t>セイサンシャ</t>
    </rPh>
    <rPh sb="110" eb="112">
      <t>トウショ</t>
    </rPh>
    <rPh sb="116" eb="117">
      <t>ニン</t>
    </rPh>
    <rPh sb="119" eb="121">
      <t>ゾウカ</t>
    </rPh>
    <phoneticPr fontId="1"/>
  </si>
  <si>
    <t>○○○生産組合</t>
    <rPh sb="3" eb="5">
      <t>セイサン</t>
    </rPh>
    <rPh sb="5" eb="7">
      <t>クミアイ</t>
    </rPh>
    <phoneticPr fontId="1"/>
  </si>
  <si>
    <t>　○○の安定的な生産とブランド化を目的として、生産者の技術向上及びマニュアル作成のための先進地視察と、県内外へのPRを行う。</t>
    <rPh sb="4" eb="7">
      <t>アンテイテキ</t>
    </rPh>
    <rPh sb="8" eb="10">
      <t>セイサン</t>
    </rPh>
    <rPh sb="15" eb="16">
      <t>カ</t>
    </rPh>
    <rPh sb="17" eb="19">
      <t>モクテキ</t>
    </rPh>
    <rPh sb="23" eb="26">
      <t>セイサンシャ</t>
    </rPh>
    <rPh sb="27" eb="29">
      <t>ギジュツ</t>
    </rPh>
    <rPh sb="29" eb="31">
      <t>コウジョウ</t>
    </rPh>
    <rPh sb="31" eb="32">
      <t>オヨ</t>
    </rPh>
    <rPh sb="38" eb="40">
      <t>サクセイ</t>
    </rPh>
    <rPh sb="44" eb="47">
      <t>センシンチ</t>
    </rPh>
    <rPh sb="47" eb="49">
      <t>シサツ</t>
    </rPh>
    <rPh sb="51" eb="54">
      <t>ケンナイガイ</t>
    </rPh>
    <rPh sb="59" eb="60">
      <t>オコナ</t>
    </rPh>
    <phoneticPr fontId="1"/>
  </si>
  <si>
    <t>ブランド化</t>
    <rPh sb="4" eb="5">
      <t>カ</t>
    </rPh>
    <phoneticPr fontId="1"/>
  </si>
  <si>
    <t>生産方法等マニュアル作成</t>
    <rPh sb="0" eb="2">
      <t>セイサン</t>
    </rPh>
    <rPh sb="2" eb="4">
      <t>ホウホウ</t>
    </rPh>
    <rPh sb="4" eb="5">
      <t>トウ</t>
    </rPh>
    <rPh sb="10" eb="12">
      <t>サクセイ</t>
    </rPh>
    <phoneticPr fontId="1"/>
  </si>
  <si>
    <t>ブランド化に向けたPR</t>
    <rPh sb="4" eb="5">
      <t>カ</t>
    </rPh>
    <rPh sb="6" eb="7">
      <t>ム</t>
    </rPh>
    <phoneticPr fontId="1"/>
  </si>
  <si>
    <t>・組合員の増加による会費増
・○○や△△と引き続き連携</t>
    <rPh sb="1" eb="4">
      <t>クミアイイン</t>
    </rPh>
    <rPh sb="5" eb="7">
      <t>ゾウカ</t>
    </rPh>
    <rPh sb="10" eb="12">
      <t>カイヒ</t>
    </rPh>
    <rPh sb="12" eb="13">
      <t>ゾウ</t>
    </rPh>
    <rPh sb="21" eb="22">
      <t>ヒ</t>
    </rPh>
    <rPh sb="23" eb="24">
      <t>ツヅ</t>
    </rPh>
    <rPh sb="25" eb="27">
      <t>レンケイ</t>
    </rPh>
    <phoneticPr fontId="1"/>
  </si>
  <si>
    <t>・PR用資材作成</t>
    <rPh sb="3" eb="4">
      <t>ヨウ</t>
    </rPh>
    <rPh sb="4" eb="6">
      <t>シザイ</t>
    </rPh>
    <rPh sb="6" eb="8">
      <t>サクセイ</t>
    </rPh>
    <phoneticPr fontId="1"/>
  </si>
  <si>
    <t>・PR用資材作成</t>
    <phoneticPr fontId="1"/>
  </si>
  <si>
    <t>①</t>
  </si>
  <si>
    <t>②</t>
  </si>
  <si>
    <t>住　　　　　　　所</t>
    <rPh sb="0" eb="1">
      <t>ジュウ</t>
    </rPh>
    <rPh sb="8" eb="9">
      <t>ショ</t>
    </rPh>
    <phoneticPr fontId="1"/>
  </si>
  <si>
    <t>　　円</t>
    <rPh sb="2" eb="3">
      <t>エン</t>
    </rPh>
    <phoneticPr fontId="1"/>
  </si>
  <si>
    <t>123-4568</t>
    <phoneticPr fontId="1"/>
  </si>
  <si>
    <t>住  　　　　　　所</t>
    <rPh sb="0" eb="1">
      <t>ジュウ</t>
    </rPh>
    <rPh sb="9" eb="10">
      <t>ショ</t>
    </rPh>
    <phoneticPr fontId="1"/>
  </si>
  <si>
    <t>変更承認申請書の書き方</t>
    <rPh sb="0" eb="2">
      <t>ヘンコウ</t>
    </rPh>
    <rPh sb="2" eb="4">
      <t>ショウニン</t>
    </rPh>
    <rPh sb="4" eb="7">
      <t>シンセイショ</t>
    </rPh>
    <rPh sb="8" eb="9">
      <t>カ</t>
    </rPh>
    <rPh sb="10" eb="11">
      <t>カタ</t>
    </rPh>
    <phoneticPr fontId="1"/>
  </si>
  <si>
    <t>年度むつ小川原地域・産業振興プロジェクト支援助成事業実施要望書</t>
  </si>
  <si>
    <t>事業費の増減額
（助成金の増減額）
及び
＜助成金割合(%)の増減＞</t>
    <rPh sb="0" eb="3">
      <t>ジギョウヒ</t>
    </rPh>
    <rPh sb="4" eb="7">
      <t>ゾウゲンガク</t>
    </rPh>
    <rPh sb="9" eb="12">
      <t>ジョセイキン</t>
    </rPh>
    <rPh sb="13" eb="16">
      <t>ゾウゲンガク</t>
    </rPh>
    <rPh sb="18" eb="19">
      <t>オヨ</t>
    </rPh>
    <rPh sb="22" eb="25">
      <t>ジョセイキン</t>
    </rPh>
    <rPh sb="25" eb="27">
      <t>ワリアイ</t>
    </rPh>
    <rPh sb="31" eb="33">
      <t>ゾウゲン</t>
    </rPh>
    <phoneticPr fontId="1"/>
  </si>
  <si>
    <t>(</t>
    <phoneticPr fontId="1"/>
  </si>
  <si>
    <t>)</t>
    <phoneticPr fontId="1"/>
  </si>
  <si>
    <t>&gt;</t>
    <phoneticPr fontId="1"/>
  </si>
  <si>
    <t>&lt;</t>
    <phoneticPr fontId="1"/>
  </si>
  <si>
    <t>　※改行したい場合は「Alt＋Enter」（同時押し）
②　　　の部分は申請書から自動転記されます。</t>
    <rPh sb="2" eb="4">
      <t>カイギョウ</t>
    </rPh>
    <rPh sb="7" eb="9">
      <t>バアイ</t>
    </rPh>
    <rPh sb="22" eb="24">
      <t>ドウジ</t>
    </rPh>
    <rPh sb="24" eb="25">
      <t>オ</t>
    </rPh>
    <rPh sb="33" eb="35">
      <t>ブブン</t>
    </rPh>
    <rPh sb="36" eb="39">
      <t>シンセイショ</t>
    </rPh>
    <rPh sb="41" eb="43">
      <t>ジドウ</t>
    </rPh>
    <rPh sb="43" eb="45">
      <t>テンキ</t>
    </rPh>
    <phoneticPr fontId="1"/>
  </si>
  <si>
    <t>の部分をご記入ください。</t>
    <rPh sb="1" eb="3">
      <t>ブブン</t>
    </rPh>
    <rPh sb="5" eb="7">
      <t>キニュウ</t>
    </rPh>
    <phoneticPr fontId="1"/>
  </si>
  <si>
    <t>の部分をご記入ください。シートは１～２まであります。</t>
    <rPh sb="1" eb="3">
      <t>ブブン</t>
    </rPh>
    <rPh sb="5" eb="7">
      <t>キニュウ</t>
    </rPh>
    <phoneticPr fontId="1"/>
  </si>
  <si>
    <t>　※改行したい場合は「Alt＋Enter」（同時押し）
②　　　の部分は申請書等から自動転記されます。</t>
    <rPh sb="2" eb="4">
      <t>カイギョウ</t>
    </rPh>
    <rPh sb="7" eb="9">
      <t>バアイ</t>
    </rPh>
    <rPh sb="22" eb="24">
      <t>ドウジ</t>
    </rPh>
    <rPh sb="24" eb="25">
      <t>オ</t>
    </rPh>
    <rPh sb="33" eb="35">
      <t>ブブン</t>
    </rPh>
    <rPh sb="36" eb="39">
      <t>シンセイショ</t>
    </rPh>
    <rPh sb="39" eb="40">
      <t>ナド</t>
    </rPh>
    <rPh sb="42" eb="44">
      <t>ジドウ</t>
    </rPh>
    <rPh sb="44" eb="46">
      <t>テンキ</t>
    </rPh>
    <phoneticPr fontId="1"/>
  </si>
  <si>
    <r>
      <t>　※必要な場合は</t>
    </r>
    <r>
      <rPr>
        <sz val="11"/>
        <color rgb="FFFF0000"/>
        <rFont val="游ゴシック"/>
        <family val="3"/>
        <charset val="128"/>
        <scheme val="minor"/>
      </rPr>
      <t>赤字で</t>
    </r>
    <r>
      <rPr>
        <sz val="11"/>
        <color theme="1"/>
        <rFont val="游ゴシック"/>
        <family val="2"/>
        <scheme val="minor"/>
      </rPr>
      <t xml:space="preserve">修正をお願いします。
</t>
    </r>
    <rPh sb="8" eb="10">
      <t>アカジ</t>
    </rPh>
    <phoneticPr fontId="1"/>
  </si>
  <si>
    <t>実施状況報告書の書き方</t>
    <rPh sb="0" eb="2">
      <t>ジッシ</t>
    </rPh>
    <rPh sb="2" eb="4">
      <t>ジョウキョウ</t>
    </rPh>
    <rPh sb="4" eb="7">
      <t>ホウコクショ</t>
    </rPh>
    <rPh sb="8" eb="9">
      <t>カ</t>
    </rPh>
    <rPh sb="10" eb="11">
      <t>カタ</t>
    </rPh>
    <phoneticPr fontId="1"/>
  </si>
  <si>
    <r>
      <rPr>
        <b/>
        <u/>
        <sz val="11"/>
        <color rgb="FFFF0000"/>
        <rFont val="游ゴシック"/>
        <family val="3"/>
        <charset val="128"/>
        <scheme val="minor"/>
      </rPr>
      <t>本シートの入力方法</t>
    </r>
    <r>
      <rPr>
        <sz val="11"/>
        <color theme="1"/>
        <rFont val="游ゴシック"/>
        <family val="2"/>
        <scheme val="minor"/>
      </rPr>
      <t xml:space="preserve">
①　　の部分をご記入ください。
　※改行したい場合は「Alt＋Enter」（同時押し）
②　　　の部分は申請書等から自動転記されます。
　※必要な場合は</t>
    </r>
    <r>
      <rPr>
        <sz val="11"/>
        <color rgb="FFFF0000"/>
        <rFont val="游ゴシック"/>
        <family val="3"/>
        <charset val="128"/>
        <scheme val="minor"/>
      </rPr>
      <t>赤字で</t>
    </r>
    <r>
      <rPr>
        <sz val="11"/>
        <color theme="1"/>
        <rFont val="游ゴシック"/>
        <family val="2"/>
        <scheme val="minor"/>
      </rPr>
      <t>修正をお願いします。</t>
    </r>
    <rPh sb="0" eb="1">
      <t>ホン</t>
    </rPh>
    <rPh sb="5" eb="7">
      <t>ニュウリョク</t>
    </rPh>
    <rPh sb="7" eb="9">
      <t>ホウホウ</t>
    </rPh>
    <phoneticPr fontId="1"/>
  </si>
  <si>
    <t>の部分を確認の上、ご記入ください。</t>
    <rPh sb="1" eb="3">
      <t>ブブン</t>
    </rPh>
    <rPh sb="4" eb="6">
      <t>カクニン</t>
    </rPh>
    <rPh sb="7" eb="8">
      <t>ウエ</t>
    </rPh>
    <rPh sb="10" eb="12">
      <t>キニュウ</t>
    </rPh>
    <phoneticPr fontId="1"/>
  </si>
  <si>
    <t>①</t>
    <phoneticPr fontId="1"/>
  </si>
  <si>
    <t>精算払い請求書の書き方</t>
    <rPh sb="0" eb="2">
      <t>セイサン</t>
    </rPh>
    <rPh sb="2" eb="3">
      <t>バラ</t>
    </rPh>
    <rPh sb="4" eb="7">
      <t>セイキュウショ</t>
    </rPh>
    <rPh sb="6" eb="7">
      <t>ショ</t>
    </rPh>
    <rPh sb="8" eb="9">
      <t>カ</t>
    </rPh>
    <rPh sb="10" eb="11">
      <t>カタ</t>
    </rPh>
    <phoneticPr fontId="1"/>
  </si>
  <si>
    <t>※　通帳の写し（支店、口座番号、名義等がわかるもの）を添付してください</t>
    <rPh sb="2" eb="4">
      <t>ツウチョウ</t>
    </rPh>
    <rPh sb="5" eb="6">
      <t>ウツ</t>
    </rPh>
    <rPh sb="8" eb="10">
      <t>シテン</t>
    </rPh>
    <rPh sb="11" eb="13">
      <t>コウザ</t>
    </rPh>
    <rPh sb="13" eb="15">
      <t>バンゴウ</t>
    </rPh>
    <rPh sb="16" eb="18">
      <t>メイギ</t>
    </rPh>
    <rPh sb="18" eb="19">
      <t>トウ</t>
    </rPh>
    <rPh sb="27" eb="29">
      <t>テンプ</t>
    </rPh>
    <phoneticPr fontId="1"/>
  </si>
  <si>
    <t>株式会社○○、農業者</t>
    <rPh sb="0" eb="4">
      <t>カブシキガイシャ</t>
    </rPh>
    <rPh sb="7" eb="10">
      <t>ノウギョウシャ</t>
    </rPh>
    <phoneticPr fontId="1"/>
  </si>
  <si>
    <t>株式会社○○、農家ほか</t>
    <rPh sb="0" eb="4">
      <t>カブシキガイシャ</t>
    </rPh>
    <rPh sb="7" eb="9">
      <t>ノウカ</t>
    </rPh>
    <phoneticPr fontId="1"/>
  </si>
  <si>
    <t>・マニュアル作成の打合せ
・売場でのPR活動
・アンケート調査とりまとめ</t>
    <rPh sb="9" eb="11">
      <t>ウチアワ</t>
    </rPh>
    <rPh sb="29" eb="31">
      <t>チョウサ</t>
    </rPh>
    <phoneticPr fontId="1"/>
  </si>
  <si>
    <t>・マニュアル作成の打合せ</t>
    <rPh sb="9" eb="11">
      <t>ウチアワ</t>
    </rPh>
    <phoneticPr fontId="1"/>
  </si>
  <si>
    <t>・マニュアル作成・印刷</t>
    <rPh sb="9" eb="11">
      <t>インサツ</t>
    </rPh>
    <phoneticPr fontId="1"/>
  </si>
  <si>
    <t>・マニュアル作成・印刷配布</t>
    <rPh sb="9" eb="11">
      <t>インサツ</t>
    </rPh>
    <rPh sb="11" eb="13">
      <t>ハイフ</t>
    </rPh>
    <phoneticPr fontId="1"/>
  </si>
  <si>
    <t>見積書（積算根拠資料）※定価表やネット販売等の画面コピー・過去実績等も可</t>
    <rPh sb="0" eb="3">
      <t>ミツモリショ</t>
    </rPh>
    <rPh sb="4" eb="6">
      <t>セキサン</t>
    </rPh>
    <rPh sb="6" eb="8">
      <t>コンキョ</t>
    </rPh>
    <rPh sb="8" eb="10">
      <t>シリョウ</t>
    </rPh>
    <rPh sb="12" eb="15">
      <t>テイカヒョウ</t>
    </rPh>
    <rPh sb="19" eb="21">
      <t>ハンバイ</t>
    </rPh>
    <rPh sb="21" eb="22">
      <t>トウ</t>
    </rPh>
    <rPh sb="23" eb="25">
      <t>ガメン</t>
    </rPh>
    <rPh sb="29" eb="31">
      <t>カコ</t>
    </rPh>
    <rPh sb="31" eb="33">
      <t>ジッセキ</t>
    </rPh>
    <rPh sb="33" eb="34">
      <t>トウ</t>
    </rPh>
    <rPh sb="35" eb="36">
      <t>カ</t>
    </rPh>
    <phoneticPr fontId="1"/>
  </si>
  <si>
    <t xml:space="preserve">・新たな農産物ブランド化に向けた取組
</t>
    <rPh sb="1" eb="2">
      <t>アラ</t>
    </rPh>
    <rPh sb="4" eb="7">
      <t>ノウサンブツ</t>
    </rPh>
    <rPh sb="11" eb="12">
      <t>カ</t>
    </rPh>
    <rPh sb="13" eb="14">
      <t>ム</t>
    </rPh>
    <rPh sb="16" eb="18">
      <t>トリクミ</t>
    </rPh>
    <phoneticPr fontId="1"/>
  </si>
  <si>
    <t>主担：担当者名</t>
    <rPh sb="0" eb="2">
      <t>シュタン</t>
    </rPh>
    <rPh sb="3" eb="7">
      <t>タントウシャメイ</t>
    </rPh>
    <phoneticPr fontId="1"/>
  </si>
  <si>
    <t>主担：所属機関</t>
    <rPh sb="0" eb="2">
      <t>シュタン</t>
    </rPh>
    <rPh sb="3" eb="5">
      <t>ショゾク</t>
    </rPh>
    <rPh sb="5" eb="7">
      <t>キカン</t>
    </rPh>
    <phoneticPr fontId="1"/>
  </si>
  <si>
    <t>主担：連絡先郵便番号</t>
    <rPh sb="0" eb="2">
      <t>シュタン</t>
    </rPh>
    <rPh sb="3" eb="6">
      <t>レンラクサキ</t>
    </rPh>
    <rPh sb="6" eb="8">
      <t>ユウビン</t>
    </rPh>
    <rPh sb="8" eb="10">
      <t>バンゴウ</t>
    </rPh>
    <phoneticPr fontId="1"/>
  </si>
  <si>
    <t>主担：連絡先住所</t>
    <rPh sb="0" eb="2">
      <t>シュタン</t>
    </rPh>
    <rPh sb="3" eb="6">
      <t>レンラクサキ</t>
    </rPh>
    <rPh sb="6" eb="8">
      <t>ジュウショ</t>
    </rPh>
    <phoneticPr fontId="1"/>
  </si>
  <si>
    <t>主担：電話番号</t>
    <rPh sb="0" eb="2">
      <t>シュタン</t>
    </rPh>
    <rPh sb="3" eb="5">
      <t>デンワ</t>
    </rPh>
    <rPh sb="5" eb="7">
      <t>バンゴウ</t>
    </rPh>
    <phoneticPr fontId="1"/>
  </si>
  <si>
    <t>主担：FAX番号</t>
    <rPh sb="0" eb="2">
      <t>シュタン</t>
    </rPh>
    <rPh sb="6" eb="8">
      <t>バンゴウ</t>
    </rPh>
    <phoneticPr fontId="1"/>
  </si>
  <si>
    <t>主担：ﾒｰﾙｱﾄﾞﾚｽ</t>
    <rPh sb="0" eb="2">
      <t>シュタン</t>
    </rPh>
    <phoneticPr fontId="1"/>
  </si>
  <si>
    <t>副担：担当者名</t>
    <rPh sb="0" eb="2">
      <t>フクタン</t>
    </rPh>
    <rPh sb="3" eb="7">
      <t>タントウシャメイ</t>
    </rPh>
    <phoneticPr fontId="1"/>
  </si>
  <si>
    <t>副担：所属機関</t>
    <rPh sb="0" eb="2">
      <t>フクタン</t>
    </rPh>
    <rPh sb="3" eb="5">
      <t>ショゾク</t>
    </rPh>
    <rPh sb="5" eb="7">
      <t>キカン</t>
    </rPh>
    <phoneticPr fontId="1"/>
  </si>
  <si>
    <t>副担：連絡先郵便番号</t>
    <rPh sb="0" eb="2">
      <t>フクタン</t>
    </rPh>
    <rPh sb="3" eb="6">
      <t>レンラクサキ</t>
    </rPh>
    <rPh sb="6" eb="8">
      <t>ユウビン</t>
    </rPh>
    <rPh sb="8" eb="10">
      <t>バンゴウ</t>
    </rPh>
    <phoneticPr fontId="1"/>
  </si>
  <si>
    <t>副担：連絡先住所</t>
    <rPh sb="0" eb="2">
      <t>フクタン</t>
    </rPh>
    <rPh sb="3" eb="6">
      <t>レンラクサキ</t>
    </rPh>
    <rPh sb="6" eb="8">
      <t>ジュウショ</t>
    </rPh>
    <phoneticPr fontId="1"/>
  </si>
  <si>
    <t>副担：電話番号</t>
    <rPh sb="0" eb="2">
      <t>フクタン</t>
    </rPh>
    <rPh sb="3" eb="5">
      <t>デンワ</t>
    </rPh>
    <rPh sb="5" eb="7">
      <t>バンゴウ</t>
    </rPh>
    <phoneticPr fontId="1"/>
  </si>
  <si>
    <t>副担：FAX番号</t>
    <rPh sb="0" eb="2">
      <t>フクタン</t>
    </rPh>
    <rPh sb="6" eb="8">
      <t>バンゴウ</t>
    </rPh>
    <phoneticPr fontId="1"/>
  </si>
  <si>
    <t>副担：ﾒｰﾙｱﾄﾞﾚｽ</t>
    <rPh sb="0" eb="2">
      <t>フクタン</t>
    </rPh>
    <phoneticPr fontId="1"/>
  </si>
  <si>
    <r>
      <t>←　</t>
    </r>
    <r>
      <rPr>
        <sz val="11"/>
        <color rgb="FFFF0000"/>
        <rFont val="游ゴシック"/>
        <family val="3"/>
        <charset val="128"/>
        <scheme val="minor"/>
      </rPr>
      <t>選択式</t>
    </r>
    <r>
      <rPr>
        <sz val="11"/>
        <color theme="1"/>
        <rFont val="游ゴシック"/>
        <family val="2"/>
        <scheme val="minor"/>
      </rPr>
      <t xml:space="preserve">
　　希望月（事業完了予定後）を記入してください
　　</t>
    </r>
    <r>
      <rPr>
        <sz val="11"/>
        <color rgb="FFFF0000"/>
        <rFont val="游ゴシック"/>
        <family val="3"/>
        <charset val="128"/>
        <scheme val="minor"/>
      </rPr>
      <t>※概算払い（全額）を希望される方は記入不要</t>
    </r>
    <rPh sb="2" eb="5">
      <t>センタクシキ</t>
    </rPh>
    <rPh sb="8" eb="10">
      <t>キボウ</t>
    </rPh>
    <rPh sb="10" eb="11">
      <t>ツキ</t>
    </rPh>
    <rPh sb="12" eb="14">
      <t>ジギョウ</t>
    </rPh>
    <rPh sb="14" eb="16">
      <t>カンリョウ</t>
    </rPh>
    <rPh sb="16" eb="18">
      <t>ヨテイ</t>
    </rPh>
    <rPh sb="18" eb="19">
      <t>ゴ</t>
    </rPh>
    <rPh sb="21" eb="23">
      <t>キニュウ</t>
    </rPh>
    <rPh sb="33" eb="35">
      <t>ガイサン</t>
    </rPh>
    <rPh sb="35" eb="36">
      <t>バラ</t>
    </rPh>
    <rPh sb="38" eb="40">
      <t>ゼンガク</t>
    </rPh>
    <rPh sb="42" eb="44">
      <t>キボウ</t>
    </rPh>
    <rPh sb="47" eb="48">
      <t>カタ</t>
    </rPh>
    <rPh sb="49" eb="51">
      <t>キニュウ</t>
    </rPh>
    <rPh sb="51" eb="53">
      <t>フヨウ</t>
    </rPh>
    <phoneticPr fontId="1"/>
  </si>
  <si>
    <t>理事長　○○○○</t>
    <rPh sb="0" eb="3">
      <t>リジチョウ</t>
    </rPh>
    <phoneticPr fontId="1"/>
  </si>
  <si>
    <t>○○○生産組合</t>
    <phoneticPr fontId="1"/>
  </si>
  <si>
    <t>123-4567</t>
    <phoneticPr fontId="1"/>
  </si>
  <si>
    <t>青森県○○市○○０－０－０</t>
    <phoneticPr fontId="1"/>
  </si>
  <si>
    <t>○○△△事業</t>
    <phoneticPr fontId="1"/>
  </si>
  <si>
    <t>○○</t>
    <phoneticPr fontId="1"/>
  </si>
  <si>
    <t>××××</t>
    <phoneticPr fontId="1"/>
  </si>
  <si>
    <t>株式会社○○</t>
    <phoneticPr fontId="1"/>
  </si>
  <si>
    <t>123-4567</t>
    <phoneticPr fontId="1"/>
  </si>
  <si>
    <t>123-4567</t>
    <phoneticPr fontId="1"/>
  </si>
  <si>
    <t>青森県○○市○○０－０－０</t>
    <phoneticPr fontId="1"/>
  </si>
  <si>
    <t>000-000-0000</t>
    <phoneticPr fontId="1"/>
  </si>
  <si>
    <t>123-4568</t>
  </si>
  <si>
    <t>123-4568</t>
    <phoneticPr fontId="1"/>
  </si>
  <si>
    <t>123-4568</t>
    <phoneticPr fontId="1"/>
  </si>
  <si>
    <t>aaaaaaaaa@aaaaaa</t>
    <phoneticPr fontId="1"/>
  </si>
  <si>
    <t>△△△△</t>
    <phoneticPr fontId="1"/>
  </si>
  <si>
    <t>△△△△</t>
    <phoneticPr fontId="1"/>
  </si>
  <si>
    <t>株式会社○○、農業者</t>
    <phoneticPr fontId="1"/>
  </si>
  <si>
    <t>123-4567</t>
    <phoneticPr fontId="1"/>
  </si>
  <si>
    <t>青森県○○市○○０－０－０</t>
    <phoneticPr fontId="1"/>
  </si>
  <si>
    <t>000-000-0000</t>
    <phoneticPr fontId="1"/>
  </si>
  <si>
    <t>①生産方法等マニュアル作成</t>
  </si>
  <si>
    <t>②ブランド化に向けたPR</t>
  </si>
  <si>
    <t>（公財）むつ小川原地域・産業振興財団の広告宣伝等に関するアンケート</t>
    <rPh sb="1" eb="3">
      <t>コウザイ</t>
    </rPh>
    <rPh sb="6" eb="9">
      <t>オガワラ</t>
    </rPh>
    <rPh sb="9" eb="11">
      <t>チイキ</t>
    </rPh>
    <rPh sb="12" eb="14">
      <t>サンギョウ</t>
    </rPh>
    <rPh sb="14" eb="16">
      <t>シンコウ</t>
    </rPh>
    <rPh sb="16" eb="18">
      <t>ザイダン</t>
    </rPh>
    <rPh sb="19" eb="21">
      <t>コウコク</t>
    </rPh>
    <rPh sb="21" eb="23">
      <t>センデン</t>
    </rPh>
    <rPh sb="23" eb="24">
      <t>トウ</t>
    </rPh>
    <rPh sb="25" eb="26">
      <t>カン</t>
    </rPh>
    <phoneticPr fontId="1"/>
  </si>
  <si>
    <t>　　　（</t>
    <phoneticPr fontId="1"/>
  </si>
  <si>
    <t>深浦町</t>
    <rPh sb="0" eb="3">
      <t>フカウラマチ</t>
    </rPh>
    <phoneticPr fontId="1"/>
  </si>
  <si>
    <t xml:space="preserve">事業項目
</t>
    <rPh sb="0" eb="2">
      <t>ジギョウ</t>
    </rPh>
    <rPh sb="2" eb="4">
      <t>コウモク</t>
    </rPh>
    <phoneticPr fontId="1"/>
  </si>
  <si>
    <r>
      <t>　※申請書・採択通知等を確認し、必要な場合は</t>
    </r>
    <r>
      <rPr>
        <sz val="11"/>
        <color rgb="FFFF0000"/>
        <rFont val="游ゴシック"/>
        <family val="3"/>
        <charset val="128"/>
        <scheme val="minor"/>
      </rPr>
      <t>赤字で</t>
    </r>
    <r>
      <rPr>
        <sz val="11"/>
        <color theme="1"/>
        <rFont val="游ゴシック"/>
        <family val="2"/>
        <scheme val="minor"/>
      </rPr>
      <t xml:space="preserve">修正をお願いします。
</t>
    </r>
    <rPh sb="2" eb="5">
      <t>シンセイショ</t>
    </rPh>
    <rPh sb="22" eb="24">
      <t>アカジ</t>
    </rPh>
    <phoneticPr fontId="1"/>
  </si>
  <si>
    <t>a</t>
    <phoneticPr fontId="1"/>
  </si>
  <si>
    <t>項目</t>
    <rPh sb="0" eb="2">
      <t>コウモク</t>
    </rPh>
    <phoneticPr fontId="1"/>
  </si>
  <si>
    <t>番号</t>
    <rPh sb="0" eb="2">
      <t>バンゴウ</t>
    </rPh>
    <phoneticPr fontId="1"/>
  </si>
  <si>
    <t>a</t>
    <phoneticPr fontId="1"/>
  </si>
  <si>
    <t>記載例　➡</t>
    <rPh sb="0" eb="3">
      <t>キサイレイ</t>
    </rPh>
    <phoneticPr fontId="1"/>
  </si>
  <si>
    <t>○○○生産組合</t>
    <rPh sb="3" eb="7">
      <t>セイサンクミアイ</t>
    </rPh>
    <phoneticPr fontId="1"/>
  </si>
  <si>
    <t>○○△△事業</t>
    <phoneticPr fontId="1"/>
  </si>
  <si>
    <t>②ブランド化に向けたPR</t>
    <phoneticPr fontId="1"/>
  </si>
  <si>
    <t>①生産方法等マニュアル作成</t>
    <phoneticPr fontId="1"/>
  </si>
  <si>
    <t>変更あり</t>
  </si>
  <si>
    <t>○○</t>
    <phoneticPr fontId="1"/>
  </si>
  <si>
    <t>ア　先進地視察</t>
  </si>
  <si>
    <t>旅費（新幹線）</t>
  </si>
  <si>
    <t>旅費（レンタカー）</t>
  </si>
  <si>
    <t>宿泊費</t>
  </si>
  <si>
    <t>イ　マニュアル作成</t>
  </si>
  <si>
    <t>会議室使用料</t>
  </si>
  <si>
    <t>コピー用紙</t>
  </si>
  <si>
    <t>消耗品</t>
  </si>
  <si>
    <t/>
  </si>
  <si>
    <t>ア　PR用資材作成</t>
  </si>
  <si>
    <t>デザイン委託</t>
  </si>
  <si>
    <t>作成委託</t>
  </si>
  <si>
    <t>イ　売場でのPR活動</t>
  </si>
  <si>
    <t>PR用○○</t>
  </si>
  <si>
    <t>売場でのPR</t>
  </si>
  <si>
    <t>①生産方法等マニュアル作成
　ア　先進地視察　中止　○円→△円
②ブランド化に向けたPR
　ア　PR用資材作成　増額　△円→□円</t>
    <rPh sb="1" eb="3">
      <t>セイサン</t>
    </rPh>
    <rPh sb="3" eb="5">
      <t>ホウホウ</t>
    </rPh>
    <rPh sb="5" eb="6">
      <t>トウ</t>
    </rPh>
    <rPh sb="11" eb="13">
      <t>サクセイ</t>
    </rPh>
    <rPh sb="17" eb="20">
      <t>センシンチ</t>
    </rPh>
    <rPh sb="20" eb="22">
      <t>シサツ</t>
    </rPh>
    <rPh sb="23" eb="25">
      <t>チュウシ</t>
    </rPh>
    <rPh sb="27" eb="28">
      <t>エン</t>
    </rPh>
    <rPh sb="30" eb="31">
      <t>エン</t>
    </rPh>
    <rPh sb="37" eb="38">
      <t>カ</t>
    </rPh>
    <rPh sb="39" eb="40">
      <t>ム</t>
    </rPh>
    <rPh sb="50" eb="51">
      <t>ヨウ</t>
    </rPh>
    <rPh sb="51" eb="53">
      <t>シザイ</t>
    </rPh>
    <rPh sb="53" eb="55">
      <t>サクセイ</t>
    </rPh>
    <rPh sb="56" eb="58">
      <t>ゾウガク</t>
    </rPh>
    <rPh sb="60" eb="61">
      <t>エン</t>
    </rPh>
    <rPh sb="63" eb="64">
      <t>エン</t>
    </rPh>
    <phoneticPr fontId="1"/>
  </si>
  <si>
    <t>123-4567</t>
  </si>
  <si>
    <t>青森県○○市○○０－０－０</t>
  </si>
  <si>
    <t>○○○生産組合</t>
  </si>
  <si>
    <t>××××</t>
  </si>
  <si>
    <t>株式会社○○</t>
  </si>
  <si>
    <t>000-000-0000</t>
  </si>
  <si>
    <t>aaaaaaaaa@aaaaaa</t>
  </si>
  <si>
    <t>△△△△</t>
  </si>
  <si>
    <t>株式会社○○、農業者</t>
  </si>
  <si>
    <t>○○</t>
    <phoneticPr fontId="1"/>
  </si>
  <si>
    <t>○○の影響により、△△の実施が難しくなったため
事業実施に当たり○△という理由から□□を購入する必要が生じたため</t>
    <rPh sb="37" eb="39">
      <t>リユウ</t>
    </rPh>
    <phoneticPr fontId="1"/>
  </si>
  <si>
    <t>○○により事業実施が難しいため</t>
    <rPh sb="5" eb="7">
      <t>ジギョウ</t>
    </rPh>
    <rPh sb="7" eb="9">
      <t>ジッシ</t>
    </rPh>
    <rPh sb="10" eb="11">
      <t>ムズカ</t>
    </rPh>
    <phoneticPr fontId="1"/>
  </si>
  <si>
    <t>○○○生産組合</t>
    <rPh sb="3" eb="5">
      <t>セイサン</t>
    </rPh>
    <rPh sb="5" eb="7">
      <t>クミアイ</t>
    </rPh>
    <phoneticPr fontId="1"/>
  </si>
  <si>
    <t>青森県○○市○○０－０－０</t>
    <phoneticPr fontId="1"/>
  </si>
  <si>
    <t>123-4567</t>
    <phoneticPr fontId="1"/>
  </si>
  <si>
    <t>000-000-0000</t>
    <phoneticPr fontId="1"/>
  </si>
  <si>
    <t>123-4568</t>
    <phoneticPr fontId="1"/>
  </si>
  <si>
    <t>aaaaaaaaa@aaaaaa</t>
    <phoneticPr fontId="1"/>
  </si>
  <si>
    <t>予定期間を延長（○月→△月）</t>
    <rPh sb="0" eb="2">
      <t>ヨテイ</t>
    </rPh>
    <rPh sb="2" eb="4">
      <t>キカン</t>
    </rPh>
    <rPh sb="5" eb="7">
      <t>エンチョウ</t>
    </rPh>
    <rPh sb="9" eb="10">
      <t>ガツ</t>
    </rPh>
    <rPh sb="12" eb="13">
      <t>ツキ</t>
    </rPh>
    <phoneticPr fontId="1"/>
  </si>
  <si>
    <t>生産方法等マニュアル作成</t>
    <phoneticPr fontId="1"/>
  </si>
  <si>
    <t>ブランド化に向けたPR</t>
    <phoneticPr fontId="1"/>
  </si>
  <si>
    <t>店頭でのPR活動を３回実施し、アンケートを○名から収集。今後のPR活動方針決定の参考とする。</t>
    <phoneticPr fontId="1"/>
  </si>
  <si>
    <t>アンケートは△名と目標には届かなかったが、今後のPR活動のための貴重な情報を得ることができた。</t>
    <rPh sb="7" eb="8">
      <t>メイ</t>
    </rPh>
    <rPh sb="9" eb="11">
      <t>モクヒョウ</t>
    </rPh>
    <rPh sb="13" eb="14">
      <t>トド</t>
    </rPh>
    <rPh sb="21" eb="23">
      <t>コンゴ</t>
    </rPh>
    <rPh sb="26" eb="28">
      <t>カツドウ</t>
    </rPh>
    <rPh sb="32" eb="34">
      <t>キチョウ</t>
    </rPh>
    <rPh sb="35" eb="37">
      <t>ジョウホウ</t>
    </rPh>
    <rPh sb="38" eb="39">
      <t>エ</t>
    </rPh>
    <phoneticPr fontId="1"/>
  </si>
  <si>
    <r>
      <t>・先進地視察</t>
    </r>
    <r>
      <rPr>
        <sz val="11"/>
        <rFont val="游ゴシック"/>
        <family val="3"/>
        <charset val="128"/>
        <scheme val="minor"/>
      </rPr>
      <t>（２１日・２２日）</t>
    </r>
    <r>
      <rPr>
        <sz val="11"/>
        <color theme="1"/>
        <rFont val="游ゴシック"/>
        <family val="2"/>
        <scheme val="minor"/>
      </rPr>
      <t xml:space="preserve">
・マニュアル作成の打合せ
・売場でのPR活動
・アンケート調査</t>
    </r>
    <rPh sb="1" eb="4">
      <t>センシンチ</t>
    </rPh>
    <rPh sb="4" eb="6">
      <t>シサツ</t>
    </rPh>
    <rPh sb="9" eb="10">
      <t>ニチ</t>
    </rPh>
    <rPh sb="13" eb="14">
      <t>ニチ</t>
    </rPh>
    <rPh sb="22" eb="24">
      <t>サクセイ</t>
    </rPh>
    <rPh sb="25" eb="27">
      <t>ウチアワ</t>
    </rPh>
    <rPh sb="30" eb="32">
      <t>ウリバ</t>
    </rPh>
    <rPh sb="36" eb="38">
      <t>カツドウ</t>
    </rPh>
    <rPh sb="45" eb="47">
      <t>チョウサ</t>
    </rPh>
    <phoneticPr fontId="1"/>
  </si>
  <si>
    <t>①生産方法等マニュアル作成</t>
    <phoneticPr fontId="1"/>
  </si>
  <si>
    <t>②ブランド化に向けたPR</t>
    <phoneticPr fontId="1"/>
  </si>
  <si>
    <t>○○</t>
    <phoneticPr fontId="1"/>
  </si>
  <si>
    <t>△△</t>
    <phoneticPr fontId="1"/>
  </si>
  <si>
    <t>□□</t>
    <phoneticPr fontId="1"/>
  </si>
  <si>
    <t>abc</t>
    <phoneticPr fontId="1"/>
  </si>
  <si>
    <t>def</t>
    <phoneticPr fontId="1"/>
  </si>
  <si>
    <t>ghi</t>
    <phoneticPr fontId="1"/>
  </si>
  <si>
    <t>jkl</t>
    <phoneticPr fontId="1"/>
  </si>
  <si>
    <t>mno</t>
    <phoneticPr fontId="1"/>
  </si>
  <si>
    <t>pqr</t>
    <phoneticPr fontId="1"/>
  </si>
  <si>
    <t>stu</t>
    <phoneticPr fontId="1"/>
  </si>
  <si>
    <t>○○銀行△△支店</t>
    <rPh sb="2" eb="4">
      <t>ギンコウ</t>
    </rPh>
    <rPh sb="6" eb="8">
      <t>シテン</t>
    </rPh>
    <phoneticPr fontId="1"/>
  </si>
  <si>
    <t>普通預金</t>
  </si>
  <si>
    <t>○○○○○○○</t>
    <phoneticPr fontId="1"/>
  </si>
  <si>
    <t>○○○生産組合</t>
    <rPh sb="3" eb="5">
      <t>セイサン</t>
    </rPh>
    <rPh sb="5" eb="7">
      <t>クミアイ</t>
    </rPh>
    <phoneticPr fontId="1"/>
  </si>
  <si>
    <t>○○○ｾｲｻﾝｸﾐｱｲ</t>
    <phoneticPr fontId="1"/>
  </si>
  <si>
    <t>××××</t>
    <phoneticPr fontId="1"/>
  </si>
  <si>
    <t>000-000-0000</t>
    <phoneticPr fontId="1"/>
  </si>
  <si>
    <t>青森県○○市○○０－０－０</t>
    <phoneticPr fontId="1"/>
  </si>
  <si>
    <t>123-4567</t>
    <phoneticPr fontId="1"/>
  </si>
  <si>
    <t>123-4567
青森県○○市○○０－０－０</t>
    <phoneticPr fontId="1"/>
  </si>
  <si>
    <t>←　確定通知より前の日付は無効です（確定通知書の右上の日付）</t>
    <rPh sb="2" eb="4">
      <t>カクテイ</t>
    </rPh>
    <rPh sb="4" eb="6">
      <t>ツウチ</t>
    </rPh>
    <rPh sb="5" eb="6">
      <t>コウツウ</t>
    </rPh>
    <rPh sb="8" eb="9">
      <t>マエ</t>
    </rPh>
    <rPh sb="10" eb="12">
      <t>ヒヅケ</t>
    </rPh>
    <rPh sb="13" eb="15">
      <t>ムコウ</t>
    </rPh>
    <rPh sb="18" eb="20">
      <t>カクテイ</t>
    </rPh>
    <rPh sb="20" eb="23">
      <t>ツウチショ</t>
    </rPh>
    <rPh sb="24" eb="26">
      <t>ミギウエ</t>
    </rPh>
    <rPh sb="27" eb="29">
      <t>ヒヅケ</t>
    </rPh>
    <phoneticPr fontId="1"/>
  </si>
  <si>
    <t>７　その他</t>
    <rPh sb="4" eb="5">
      <t>タ</t>
    </rPh>
    <phoneticPr fontId="1"/>
  </si>
  <si>
    <t>８　事業費の内訳</t>
    <rPh sb="2" eb="5">
      <t>ジギョウヒ</t>
    </rPh>
    <rPh sb="6" eb="8">
      <t>ウチワケ</t>
    </rPh>
    <phoneticPr fontId="1"/>
  </si>
  <si>
    <t>９　財源の内訳</t>
    <phoneticPr fontId="1"/>
  </si>
  <si>
    <t>５　担当者</t>
    <rPh sb="2" eb="5">
      <t>タントウシャ</t>
    </rPh>
    <phoneticPr fontId="1"/>
  </si>
  <si>
    <t>支払完了日（領収書10）</t>
    <rPh sb="0" eb="2">
      <t>シハライ</t>
    </rPh>
    <rPh sb="2" eb="4">
      <t>カンリョウ</t>
    </rPh>
    <rPh sb="4" eb="5">
      <t>ビ</t>
    </rPh>
    <rPh sb="6" eb="9">
      <t>リョウシュウショ</t>
    </rPh>
    <phoneticPr fontId="1"/>
  </si>
  <si>
    <t>株式会社○○</t>
    <rPh sb="0" eb="4">
      <t>カブシキガイシャ</t>
    </rPh>
    <phoneticPr fontId="1"/>
  </si>
  <si>
    <t>△△</t>
    <phoneticPr fontId="1"/>
  </si>
  <si>
    <t>ブランド化</t>
  </si>
  <si>
    <t>・組合員の増加による会費増
・○○や△△と引き続き連携</t>
  </si>
  <si>
    <t>　　※無料の互換ソフトやバージョンによっては、レイアウトが崩れる場合があります。（Googleスプレッドシート、Numbers等）</t>
    <rPh sb="3" eb="5">
      <t>ムリョウ</t>
    </rPh>
    <rPh sb="6" eb="8">
      <t>ゴカン</t>
    </rPh>
    <rPh sb="29" eb="30">
      <t>クズ</t>
    </rPh>
    <rPh sb="32" eb="34">
      <t>バアイ</t>
    </rPh>
    <phoneticPr fontId="1"/>
  </si>
  <si>
    <t>要望書１～５、
アンケート</t>
    <rPh sb="0" eb="3">
      <t>ヨウボウショ</t>
    </rPh>
    <phoneticPr fontId="1"/>
  </si>
  <si>
    <t>（第２号様式）
変更承認申請書</t>
    <rPh sb="8" eb="10">
      <t>ヘンコウ</t>
    </rPh>
    <rPh sb="10" eb="12">
      <t>ショウニン</t>
    </rPh>
    <rPh sb="12" eb="15">
      <t>シンセイショ</t>
    </rPh>
    <phoneticPr fontId="1"/>
  </si>
  <si>
    <t>（第３号様式）
廃止承認申請書</t>
    <rPh sb="8" eb="10">
      <t>ハイシ</t>
    </rPh>
    <rPh sb="10" eb="12">
      <t>ショウニン</t>
    </rPh>
    <rPh sb="12" eb="14">
      <t>シンセイ</t>
    </rPh>
    <phoneticPr fontId="1"/>
  </si>
  <si>
    <t>（第４号様式）
実施状況報告書</t>
    <rPh sb="8" eb="10">
      <t>ジッシ</t>
    </rPh>
    <rPh sb="10" eb="12">
      <t>ジョウキョウ</t>
    </rPh>
    <rPh sb="12" eb="15">
      <t>ホウコクショ</t>
    </rPh>
    <phoneticPr fontId="1"/>
  </si>
  <si>
    <t>（第５号様式）
実績報告書</t>
    <rPh sb="8" eb="10">
      <t>ジッセキ</t>
    </rPh>
    <rPh sb="10" eb="13">
      <t>ホウコクショ</t>
    </rPh>
    <phoneticPr fontId="1"/>
  </si>
  <si>
    <t>（第６号様式の１）
支払請求書（概算）</t>
    <rPh sb="10" eb="12">
      <t>シハライ</t>
    </rPh>
    <rPh sb="12" eb="15">
      <t>セイキュウショ</t>
    </rPh>
    <rPh sb="16" eb="18">
      <t>ガイサン</t>
    </rPh>
    <phoneticPr fontId="1"/>
  </si>
  <si>
    <t>（第６号様式の２）
支払請求書（精算）</t>
    <rPh sb="10" eb="12">
      <t>シハライ</t>
    </rPh>
    <rPh sb="12" eb="15">
      <t>セイキュウショ</t>
    </rPh>
    <rPh sb="16" eb="18">
      <t>セイサン</t>
    </rPh>
    <phoneticPr fontId="1"/>
  </si>
  <si>
    <t>４／１～４／２０
（事業着手予定（開始）前の申請日とすること）</t>
    <rPh sb="10" eb="12">
      <t>ジギョウ</t>
    </rPh>
    <rPh sb="12" eb="14">
      <t>チャクシュ</t>
    </rPh>
    <rPh sb="14" eb="16">
      <t>ヨテイ</t>
    </rPh>
    <rPh sb="17" eb="19">
      <t>カイシ</t>
    </rPh>
    <rPh sb="20" eb="21">
      <t>マエ</t>
    </rPh>
    <rPh sb="22" eb="24">
      <t>シンセイ</t>
    </rPh>
    <rPh sb="24" eb="25">
      <t>ビ</t>
    </rPh>
    <phoneticPr fontId="1"/>
  </si>
  <si>
    <t>・郵送
※白黒・両面可</t>
    <rPh sb="1" eb="3">
      <t>ユウソウ</t>
    </rPh>
    <phoneticPr fontId="1"/>
  </si>
  <si>
    <t>事業を廃止する場合速やかに提出</t>
    <rPh sb="0" eb="2">
      <t>ジギョウ</t>
    </rPh>
    <rPh sb="13" eb="15">
      <t>テイシュツ</t>
    </rPh>
    <phoneticPr fontId="1"/>
  </si>
  <si>
    <t>提出者</t>
    <rPh sb="0" eb="3">
      <t>テイシュツシャ</t>
    </rPh>
    <phoneticPr fontId="1"/>
  </si>
  <si>
    <t>（事業変更する事業者のみ）</t>
    <rPh sb="1" eb="3">
      <t>ジギョウ</t>
    </rPh>
    <rPh sb="3" eb="5">
      <t>ヘンコウ</t>
    </rPh>
    <rPh sb="7" eb="10">
      <t>ジギョウシャ</t>
    </rPh>
    <phoneticPr fontId="1"/>
  </si>
  <si>
    <t>○【必須】
助成事業を要望する事業者</t>
    <rPh sb="2" eb="4">
      <t>ヒッス</t>
    </rPh>
    <rPh sb="6" eb="8">
      <t>ジョセイ</t>
    </rPh>
    <rPh sb="8" eb="10">
      <t>ジギョウ</t>
    </rPh>
    <rPh sb="11" eb="13">
      <t>ヨウボウ</t>
    </rPh>
    <rPh sb="15" eb="18">
      <t>ジギョウシャ</t>
    </rPh>
    <phoneticPr fontId="1"/>
  </si>
  <si>
    <t>○【必須】
事業が完了
した事業者</t>
    <rPh sb="6" eb="8">
      <t>ジギョウ</t>
    </rPh>
    <rPh sb="9" eb="11">
      <t>カンリョウ</t>
    </rPh>
    <rPh sb="14" eb="17">
      <t>ジギョウシャ</t>
    </rPh>
    <phoneticPr fontId="1"/>
  </si>
  <si>
    <t>その他</t>
    <rPh sb="2" eb="3">
      <t>ホカ</t>
    </rPh>
    <phoneticPr fontId="1"/>
  </si>
  <si>
    <t>・９月末現在の事業の実施状況や進捗の報告に使用</t>
    <rPh sb="2" eb="3">
      <t>ガツ</t>
    </rPh>
    <rPh sb="3" eb="4">
      <t>マツ</t>
    </rPh>
    <rPh sb="4" eb="6">
      <t>ゲンザイ</t>
    </rPh>
    <rPh sb="7" eb="9">
      <t>ジギョウ</t>
    </rPh>
    <rPh sb="10" eb="12">
      <t>ジッシ</t>
    </rPh>
    <rPh sb="12" eb="14">
      <t>ジョウキョウ</t>
    </rPh>
    <rPh sb="15" eb="17">
      <t>シンチョク</t>
    </rPh>
    <rPh sb="18" eb="20">
      <t>ホウコク</t>
    </rPh>
    <rPh sb="21" eb="23">
      <t>シヨウ</t>
    </rPh>
    <phoneticPr fontId="1"/>
  </si>
  <si>
    <t>・助成事業完了後の実績報告に使用</t>
    <rPh sb="1" eb="3">
      <t>ジョセイ</t>
    </rPh>
    <rPh sb="3" eb="5">
      <t>ジギョウ</t>
    </rPh>
    <rPh sb="5" eb="8">
      <t>カンリョウゴ</t>
    </rPh>
    <rPh sb="9" eb="11">
      <t>ジッセキ</t>
    </rPh>
    <rPh sb="11" eb="13">
      <t>ホウコク</t>
    </rPh>
    <rPh sb="14" eb="16">
      <t>シヨウ</t>
    </rPh>
    <phoneticPr fontId="1"/>
  </si>
  <si>
    <t>・（概算払）事業実施中に助成金の請求を希望する場合に使用</t>
    <rPh sb="2" eb="4">
      <t>ガイサン</t>
    </rPh>
    <rPh sb="4" eb="5">
      <t>バラ</t>
    </rPh>
    <rPh sb="6" eb="8">
      <t>ジギョウ</t>
    </rPh>
    <rPh sb="8" eb="11">
      <t>ジッシチュウ</t>
    </rPh>
    <rPh sb="12" eb="15">
      <t>ジョセイキン</t>
    </rPh>
    <rPh sb="16" eb="18">
      <t>セイキュウ</t>
    </rPh>
    <rPh sb="19" eb="21">
      <t>キボウ</t>
    </rPh>
    <rPh sb="23" eb="25">
      <t>バアイ</t>
    </rPh>
    <rPh sb="26" eb="28">
      <t>シヨウ</t>
    </rPh>
    <phoneticPr fontId="1"/>
  </si>
  <si>
    <t>○【必須】
９月末時点で事業実施中の事業者（未着手を含む、完了済・廃止済を除く）</t>
    <rPh sb="7" eb="8">
      <t>ガツ</t>
    </rPh>
    <rPh sb="8" eb="9">
      <t>マツ</t>
    </rPh>
    <rPh sb="9" eb="11">
      <t>ジテン</t>
    </rPh>
    <rPh sb="12" eb="14">
      <t>ジギョウ</t>
    </rPh>
    <rPh sb="14" eb="16">
      <t>ジッシ</t>
    </rPh>
    <rPh sb="16" eb="17">
      <t>チュウ</t>
    </rPh>
    <rPh sb="18" eb="21">
      <t>ジギョウシャ</t>
    </rPh>
    <rPh sb="22" eb="25">
      <t>ミチャクシュ</t>
    </rPh>
    <rPh sb="26" eb="27">
      <t>フク</t>
    </rPh>
    <rPh sb="33" eb="35">
      <t>ハイシ</t>
    </rPh>
    <rPh sb="35" eb="36">
      <t>ズ</t>
    </rPh>
    <phoneticPr fontId="1"/>
  </si>
  <si>
    <t>・メール（原則、本エクセルを提出）
・添付書類は郵送可</t>
    <rPh sb="5" eb="7">
      <t>ゲンソク</t>
    </rPh>
    <rPh sb="8" eb="9">
      <t>ホン</t>
    </rPh>
    <rPh sb="14" eb="16">
      <t>テイシュツ</t>
    </rPh>
    <rPh sb="19" eb="21">
      <t>テンプ</t>
    </rPh>
    <rPh sb="21" eb="23">
      <t>ショルイ</t>
    </rPh>
    <rPh sb="24" eb="26">
      <t>ユウソウ</t>
    </rPh>
    <rPh sb="26" eb="27">
      <t>カ</t>
    </rPh>
    <phoneticPr fontId="1"/>
  </si>
  <si>
    <t>・代表者の押印は必要なし</t>
    <rPh sb="1" eb="4">
      <t>ダイヒョウシャ</t>
    </rPh>
    <rPh sb="5" eb="7">
      <t>オウイン</t>
    </rPh>
    <rPh sb="8" eb="10">
      <t>ヒツヨウ</t>
    </rPh>
    <phoneticPr fontId="1"/>
  </si>
  <si>
    <t>・必須添付書類あり
・代表者の押印は必要なし</t>
    <rPh sb="1" eb="3">
      <t>ヒッス</t>
    </rPh>
    <rPh sb="3" eb="5">
      <t>テンプ</t>
    </rPh>
    <rPh sb="5" eb="7">
      <t>ショルイ</t>
    </rPh>
    <phoneticPr fontId="1"/>
  </si>
  <si>
    <t>・メール（原則、本エクセルを提出）
・添付書類は郵送可
※白黒・両面可</t>
    <rPh sb="24" eb="26">
      <t>ユウソウ</t>
    </rPh>
    <rPh sb="26" eb="27">
      <t>カ</t>
    </rPh>
    <phoneticPr fontId="1"/>
  </si>
  <si>
    <t>○【必須】
事業実施中
又は
助成額確定後の
事業者</t>
    <rPh sb="6" eb="8">
      <t>ジギョウ</t>
    </rPh>
    <rPh sb="8" eb="10">
      <t>ジッシ</t>
    </rPh>
    <rPh sb="10" eb="11">
      <t>チュウ</t>
    </rPh>
    <rPh sb="12" eb="13">
      <t>マタ</t>
    </rPh>
    <rPh sb="15" eb="18">
      <t>ジョセイガク</t>
    </rPh>
    <rPh sb="18" eb="21">
      <t>カクテイゴ</t>
    </rPh>
    <rPh sb="23" eb="26">
      <t>ジギョウシャ</t>
    </rPh>
    <phoneticPr fontId="1"/>
  </si>
  <si>
    <t>　　むつ財団事務局までお問い合わせください（TEL：017-773-6222）。</t>
    <rPh sb="4" eb="6">
      <t>ザイダン</t>
    </rPh>
    <phoneticPr fontId="1"/>
  </si>
  <si>
    <t>・通帳の写しを添付
（団体名（ｶﾀｶﾅ）、口座番号がわかるもの）</t>
    <rPh sb="1" eb="3">
      <t>ツウチョウ</t>
    </rPh>
    <rPh sb="4" eb="5">
      <t>ウツ</t>
    </rPh>
    <rPh sb="7" eb="9">
      <t>テンプ</t>
    </rPh>
    <rPh sb="11" eb="14">
      <t>ダンタイメイ</t>
    </rPh>
    <rPh sb="21" eb="23">
      <t>コウザ</t>
    </rPh>
    <rPh sb="23" eb="25">
      <t>バンゴウ</t>
    </rPh>
    <phoneticPr fontId="1"/>
  </si>
  <si>
    <t>（当該事案がある事業者のみ）</t>
    <rPh sb="1" eb="3">
      <t>トウガイ</t>
    </rPh>
    <rPh sb="3" eb="5">
      <t>ジアン</t>
    </rPh>
    <rPh sb="8" eb="11">
      <t>ジギョウシャ</t>
    </rPh>
    <phoneticPr fontId="1"/>
  </si>
  <si>
    <t>＜むつ小川原地域・産業振興プロジェクト支援助成事業の申請様式の作成用ファイル＞</t>
    <rPh sb="3" eb="6">
      <t>オガワラ</t>
    </rPh>
    <rPh sb="6" eb="8">
      <t>チイキ</t>
    </rPh>
    <rPh sb="9" eb="11">
      <t>サンギョウ</t>
    </rPh>
    <rPh sb="11" eb="13">
      <t>シンコウ</t>
    </rPh>
    <rPh sb="19" eb="21">
      <t>シエン</t>
    </rPh>
    <rPh sb="21" eb="23">
      <t>ジョセイ</t>
    </rPh>
    <rPh sb="23" eb="25">
      <t>ジギョウ</t>
    </rPh>
    <rPh sb="26" eb="28">
      <t>シンセイ</t>
    </rPh>
    <rPh sb="28" eb="30">
      <t>ヨウシキ</t>
    </rPh>
    <rPh sb="31" eb="33">
      <t>サクセイ</t>
    </rPh>
    <rPh sb="33" eb="34">
      <t>ヨウ</t>
    </rPh>
    <phoneticPr fontId="1"/>
  </si>
  <si>
    <t>　○本エクセルファイルにおける各書類の一覧</t>
    <rPh sb="2" eb="3">
      <t>ホン</t>
    </rPh>
    <rPh sb="15" eb="16">
      <t>カク</t>
    </rPh>
    <rPh sb="16" eb="18">
      <t>ショルイ</t>
    </rPh>
    <rPh sb="19" eb="21">
      <t>イチラン</t>
    </rPh>
    <phoneticPr fontId="1"/>
  </si>
  <si>
    <t>○【必須】
要望書が採択
となった事業者</t>
    <rPh sb="6" eb="8">
      <t>ヨウボウ</t>
    </rPh>
    <rPh sb="8" eb="9">
      <t>ショ</t>
    </rPh>
    <rPh sb="10" eb="12">
      <t>サイタク</t>
    </rPh>
    <rPh sb="17" eb="19">
      <t>ジギョウ</t>
    </rPh>
    <rPh sb="19" eb="20">
      <t>シャ</t>
    </rPh>
    <phoneticPr fontId="1"/>
  </si>
  <si>
    <t>・必須添付書類あり
・採択通知の留意事項等に対応していること</t>
    <rPh sb="1" eb="3">
      <t>ヒッス</t>
    </rPh>
    <rPh sb="3" eb="5">
      <t>テンプ</t>
    </rPh>
    <rPh sb="5" eb="7">
      <t>ショルイ</t>
    </rPh>
    <rPh sb="11" eb="13">
      <t>サイタク</t>
    </rPh>
    <rPh sb="13" eb="15">
      <t>ツウチ</t>
    </rPh>
    <rPh sb="16" eb="18">
      <t>リュウイ</t>
    </rPh>
    <rPh sb="18" eb="20">
      <t>ジコウ</t>
    </rPh>
    <rPh sb="20" eb="21">
      <t>トウ</t>
    </rPh>
    <rPh sb="22" eb="24">
      <t>タイオウ</t>
    </rPh>
    <phoneticPr fontId="1"/>
  </si>
  <si>
    <t>事業変更の実施前に提出
（変更承認の後、変更内容を実施すること）</t>
    <rPh sb="0" eb="2">
      <t>ジギョウ</t>
    </rPh>
    <rPh sb="2" eb="4">
      <t>ヘンコウ</t>
    </rPh>
    <rPh sb="5" eb="7">
      <t>ジッシ</t>
    </rPh>
    <rPh sb="7" eb="8">
      <t>マエ</t>
    </rPh>
    <rPh sb="9" eb="11">
      <t>テイシュツ</t>
    </rPh>
    <rPh sb="13" eb="15">
      <t>ヘンコウ</t>
    </rPh>
    <rPh sb="15" eb="17">
      <t>ショウニン</t>
    </rPh>
    <rPh sb="18" eb="19">
      <t>ノチ</t>
    </rPh>
    <rPh sb="20" eb="22">
      <t>ヘンコウ</t>
    </rPh>
    <rPh sb="22" eb="24">
      <t>ナイヨウ</t>
    </rPh>
    <rPh sb="25" eb="27">
      <t>ジッシ</t>
    </rPh>
    <phoneticPr fontId="1"/>
  </si>
  <si>
    <t>事業完了後速やかに提出
（完了日から１か月以内又は翌年度の４／10までのいずれかの早い期日）</t>
    <rPh sb="0" eb="2">
      <t>ジギョウ</t>
    </rPh>
    <rPh sb="2" eb="4">
      <t>カンリョウ</t>
    </rPh>
    <rPh sb="4" eb="5">
      <t>アト</t>
    </rPh>
    <rPh sb="5" eb="6">
      <t>スミ</t>
    </rPh>
    <rPh sb="9" eb="11">
      <t>テイシュツ</t>
    </rPh>
    <rPh sb="13" eb="15">
      <t>カンリョウ</t>
    </rPh>
    <rPh sb="15" eb="16">
      <t>ビ</t>
    </rPh>
    <rPh sb="20" eb="21">
      <t>ゲツ</t>
    </rPh>
    <rPh sb="21" eb="23">
      <t>イナイ</t>
    </rPh>
    <rPh sb="23" eb="24">
      <t>マタ</t>
    </rPh>
    <rPh sb="25" eb="28">
      <t>ヨクネンド</t>
    </rPh>
    <rPh sb="41" eb="42">
      <t>ハヤ</t>
    </rPh>
    <rPh sb="43" eb="45">
      <t>キジツ</t>
    </rPh>
    <phoneticPr fontId="1"/>
  </si>
  <si>
    <t>概算払の必要がある場合に提出
（支払開始は6/25以降、６月に希望の場合は交付決定通知の受取後～6/10頃までに提出）</t>
    <rPh sb="0" eb="2">
      <t>ガイサン</t>
    </rPh>
    <rPh sb="2" eb="3">
      <t>バラ</t>
    </rPh>
    <rPh sb="4" eb="6">
      <t>ヒツヨウ</t>
    </rPh>
    <rPh sb="9" eb="11">
      <t>バアイ</t>
    </rPh>
    <rPh sb="12" eb="14">
      <t>テイシュツ</t>
    </rPh>
    <rPh sb="16" eb="18">
      <t>シハラ</t>
    </rPh>
    <rPh sb="18" eb="20">
      <t>カイシ</t>
    </rPh>
    <rPh sb="25" eb="27">
      <t>イコウ</t>
    </rPh>
    <rPh sb="29" eb="30">
      <t>ガツ</t>
    </rPh>
    <rPh sb="31" eb="33">
      <t>キボウ</t>
    </rPh>
    <rPh sb="34" eb="36">
      <t>バアイ</t>
    </rPh>
    <rPh sb="37" eb="39">
      <t>コウフ</t>
    </rPh>
    <rPh sb="39" eb="41">
      <t>ケッテイ</t>
    </rPh>
    <rPh sb="41" eb="43">
      <t>ツウチ</t>
    </rPh>
    <rPh sb="44" eb="45">
      <t>ウ</t>
    </rPh>
    <rPh sb="45" eb="46">
      <t>ト</t>
    </rPh>
    <rPh sb="46" eb="47">
      <t>ゴ</t>
    </rPh>
    <rPh sb="52" eb="53">
      <t>コロ</t>
    </rPh>
    <rPh sb="56" eb="58">
      <t>テイシュツ</t>
    </rPh>
    <phoneticPr fontId="1"/>
  </si>
  <si>
    <t>＜採択・交付決定があった事業者＞
・事業者の名称や代表者、住所の変更
・事業名の変更
・事業実績報告の提出の遅れ
・採択後、交付決定前の辞退
等がある場合は、その事案の確認を要するため、報告（任意様式）すること（事前相談の上、提出）</t>
    <rPh sb="1" eb="3">
      <t>サイタク</t>
    </rPh>
    <rPh sb="4" eb="6">
      <t>コウフ</t>
    </rPh>
    <rPh sb="6" eb="8">
      <t>ケッテイ</t>
    </rPh>
    <rPh sb="12" eb="15">
      <t>ジギョウシャ</t>
    </rPh>
    <rPh sb="18" eb="21">
      <t>ジギョウシャ</t>
    </rPh>
    <rPh sb="22" eb="24">
      <t>メイショウ</t>
    </rPh>
    <rPh sb="25" eb="28">
      <t>ダイヒョウシャ</t>
    </rPh>
    <rPh sb="29" eb="31">
      <t>ジュウショ</t>
    </rPh>
    <rPh sb="32" eb="34">
      <t>ヘンコウ</t>
    </rPh>
    <rPh sb="36" eb="38">
      <t>ジギョウ</t>
    </rPh>
    <rPh sb="38" eb="39">
      <t>メイ</t>
    </rPh>
    <rPh sb="40" eb="42">
      <t>ヘンコウ</t>
    </rPh>
    <rPh sb="58" eb="60">
      <t>サイタク</t>
    </rPh>
    <rPh sb="60" eb="61">
      <t>ゴ</t>
    </rPh>
    <rPh sb="62" eb="64">
      <t>コウフ</t>
    </rPh>
    <rPh sb="64" eb="66">
      <t>ケッテイ</t>
    </rPh>
    <rPh sb="66" eb="67">
      <t>マエ</t>
    </rPh>
    <rPh sb="68" eb="70">
      <t>ジタイ</t>
    </rPh>
    <rPh sb="71" eb="72">
      <t>トウ</t>
    </rPh>
    <rPh sb="75" eb="77">
      <t>バアイ</t>
    </rPh>
    <rPh sb="81" eb="83">
      <t>ジアン</t>
    </rPh>
    <rPh sb="84" eb="86">
      <t>カクニン</t>
    </rPh>
    <rPh sb="87" eb="88">
      <t>ヨウ</t>
    </rPh>
    <rPh sb="93" eb="95">
      <t>ホウコク</t>
    </rPh>
    <rPh sb="96" eb="98">
      <t>ニンイ</t>
    </rPh>
    <rPh sb="98" eb="100">
      <t>ヨウシキ</t>
    </rPh>
    <rPh sb="106" eb="108">
      <t>ジゼン</t>
    </rPh>
    <rPh sb="108" eb="110">
      <t>ソウダン</t>
    </rPh>
    <rPh sb="111" eb="112">
      <t>ウエ</t>
    </rPh>
    <rPh sb="113" eb="115">
      <t>テイシュツ</t>
    </rPh>
    <phoneticPr fontId="1"/>
  </si>
  <si>
    <r>
      <t>　・</t>
    </r>
    <r>
      <rPr>
        <b/>
        <u/>
        <sz val="12"/>
        <color theme="1"/>
        <rFont val="ＭＳ 明朝"/>
        <family val="1"/>
        <charset val="128"/>
      </rPr>
      <t>シートの保護は解除しないでください。</t>
    </r>
    <phoneticPr fontId="1"/>
  </si>
  <si>
    <r>
      <t>　・事業内容等の記載を正しく把握するために、</t>
    </r>
    <r>
      <rPr>
        <b/>
        <u/>
        <sz val="12"/>
        <color theme="1"/>
        <rFont val="ＭＳ 明朝"/>
        <family val="1"/>
        <charset val="128"/>
      </rPr>
      <t>簡潔かつ具体的に記載</t>
    </r>
    <r>
      <rPr>
        <sz val="12"/>
        <color theme="1"/>
        <rFont val="ＭＳ 明朝"/>
        <family val="1"/>
        <charset val="128"/>
      </rPr>
      <t>してください。</t>
    </r>
    <rPh sb="6" eb="7">
      <t>トウ</t>
    </rPh>
    <rPh sb="8" eb="10">
      <t>キサイ</t>
    </rPh>
    <phoneticPr fontId="1"/>
  </si>
  <si>
    <t>　　※互換ソフトの場合、保護が外れている場合がありますので、入力可能セル（色つき）以外のセルへ入力しないよう注意してください。</t>
    <rPh sb="54" eb="56">
      <t>チュウイ</t>
    </rPh>
    <phoneticPr fontId="1"/>
  </si>
  <si>
    <t>　・Microsoft　Excel</t>
    <phoneticPr fontId="1"/>
  </si>
  <si>
    <t>　・WPS　Spreadsheets</t>
    <phoneticPr fontId="1"/>
  </si>
  <si>
    <t>１　使用ソフト（推奨）</t>
    <rPh sb="2" eb="4">
      <t>シヨウ</t>
    </rPh>
    <rPh sb="8" eb="10">
      <t>スイショウ</t>
    </rPh>
    <phoneticPr fontId="1"/>
  </si>
  <si>
    <t>３　入力上の注意点</t>
    <phoneticPr fontId="1"/>
  </si>
  <si>
    <t>４　入力についての不明な点</t>
    <phoneticPr fontId="1"/>
  </si>
  <si>
    <t>・事業内容の重要な変更を要する場合に使用
（事業項目の新設、助成金の30%増減等）</t>
    <rPh sb="1" eb="3">
      <t>ジギョウ</t>
    </rPh>
    <rPh sb="3" eb="5">
      <t>ナイヨウ</t>
    </rPh>
    <rPh sb="6" eb="8">
      <t>ジュウヨウ</t>
    </rPh>
    <rPh sb="9" eb="11">
      <t>ヘンコウ</t>
    </rPh>
    <rPh sb="12" eb="13">
      <t>ヨウ</t>
    </rPh>
    <rPh sb="15" eb="17">
      <t>バアイ</t>
    </rPh>
    <rPh sb="18" eb="20">
      <t>シヨウ</t>
    </rPh>
    <rPh sb="22" eb="24">
      <t>ジギョウ</t>
    </rPh>
    <rPh sb="24" eb="26">
      <t>コウモク</t>
    </rPh>
    <rPh sb="27" eb="29">
      <t>シンセツ</t>
    </rPh>
    <rPh sb="30" eb="33">
      <t>ジョセイキン</t>
    </rPh>
    <rPh sb="37" eb="39">
      <t>ゾウゲン</t>
    </rPh>
    <rPh sb="39" eb="40">
      <t>トウ</t>
    </rPh>
    <phoneticPr fontId="1"/>
  </si>
  <si>
    <t>（３）事業スケジュール</t>
    <rPh sb="3" eb="5">
      <t>ジギョウ</t>
    </rPh>
    <phoneticPr fontId="1"/>
  </si>
  <si>
    <t>（４）助成終了後の展望</t>
    <rPh sb="3" eb="5">
      <t>ジョセイ</t>
    </rPh>
    <rPh sb="5" eb="8">
      <t>シュウリョウゴ</t>
    </rPh>
    <rPh sb="9" eb="11">
      <t>テンボウ</t>
    </rPh>
    <phoneticPr fontId="1"/>
  </si>
  <si>
    <t>助成金の額</t>
    <rPh sb="0" eb="3">
      <t>ジョセイキン</t>
    </rPh>
    <rPh sb="4" eb="5">
      <t>ガク</t>
    </rPh>
    <phoneticPr fontId="1"/>
  </si>
  <si>
    <r>
      <t>＜添付資料＞　　添付資料を確認の上、</t>
    </r>
    <r>
      <rPr>
        <sz val="11"/>
        <color theme="1"/>
        <rFont val="Segoe UI Symbol"/>
        <family val="2"/>
      </rPr>
      <t>☑</t>
    </r>
    <r>
      <rPr>
        <sz val="11"/>
        <color theme="1"/>
        <rFont val="游ゴシック"/>
        <family val="2"/>
        <scheme val="minor"/>
      </rPr>
      <t>すること。</t>
    </r>
    <rPh sb="1" eb="3">
      <t>テンプ</t>
    </rPh>
    <rPh sb="3" eb="5">
      <t>シリョウ</t>
    </rPh>
    <rPh sb="8" eb="10">
      <t>テンプ</t>
    </rPh>
    <rPh sb="10" eb="12">
      <t>シリョウ</t>
    </rPh>
    <rPh sb="13" eb="15">
      <t>カクニン</t>
    </rPh>
    <rPh sb="16" eb="17">
      <t>ウエ</t>
    </rPh>
    <phoneticPr fontId="1"/>
  </si>
  <si>
    <t>（単位：円）</t>
    <rPh sb="1" eb="3">
      <t>タンイ</t>
    </rPh>
    <rPh sb="4" eb="5">
      <t>エン</t>
    </rPh>
    <phoneticPr fontId="1"/>
  </si>
  <si>
    <t>※要望時に提出した資料であっても、交付申請書の添付資料として提出が必要です。</t>
    <rPh sb="5" eb="7">
      <t>テイシュツ</t>
    </rPh>
    <rPh sb="9" eb="11">
      <t>シリョウ</t>
    </rPh>
    <rPh sb="17" eb="19">
      <t>コウフ</t>
    </rPh>
    <rPh sb="19" eb="21">
      <t>シンセイ</t>
    </rPh>
    <rPh sb="21" eb="22">
      <t>ショ</t>
    </rPh>
    <rPh sb="23" eb="25">
      <t>テンプ</t>
    </rPh>
    <rPh sb="25" eb="27">
      <t>シリョウ</t>
    </rPh>
    <rPh sb="30" eb="32">
      <t>テイシュツ</t>
    </rPh>
    <rPh sb="33" eb="35">
      <t>ヒツヨウ</t>
    </rPh>
    <phoneticPr fontId="1"/>
  </si>
  <si>
    <t>令和</t>
  </si>
  <si>
    <t>交付申請書の
助成額</t>
    <rPh sb="0" eb="2">
      <t>コウフ</t>
    </rPh>
    <rPh sb="2" eb="5">
      <t>シンセイショ</t>
    </rPh>
    <rPh sb="7" eb="9">
      <t>ジョセイ</t>
    </rPh>
    <rPh sb="9" eb="10">
      <t>ガク</t>
    </rPh>
    <phoneticPr fontId="1"/>
  </si>
  <si>
    <r>
      <t>←　</t>
    </r>
    <r>
      <rPr>
        <sz val="11"/>
        <color rgb="FFFF0000"/>
        <rFont val="游ゴシック"/>
        <family val="3"/>
        <charset val="128"/>
        <scheme val="minor"/>
      </rPr>
      <t>選択式</t>
    </r>
    <r>
      <rPr>
        <sz val="11"/>
        <color theme="1"/>
        <rFont val="游ゴシック"/>
        <family val="2"/>
        <scheme val="minor"/>
      </rPr>
      <t xml:space="preserve">
　　</t>
    </r>
    <r>
      <rPr>
        <sz val="11"/>
        <color rgb="FFFF0000"/>
        <rFont val="游ゴシック"/>
        <family val="3"/>
        <charset val="128"/>
        <scheme val="minor"/>
      </rPr>
      <t>※精算払（全額）を希望される方は記入不要</t>
    </r>
    <rPh sb="2" eb="5">
      <t>センタクシキ</t>
    </rPh>
    <rPh sb="9" eb="12">
      <t>セイサンバラ</t>
    </rPh>
    <rPh sb="13" eb="15">
      <t>ゼンガク</t>
    </rPh>
    <rPh sb="17" eb="19">
      <t>キボウ</t>
    </rPh>
    <rPh sb="22" eb="23">
      <t>カタ</t>
    </rPh>
    <rPh sb="24" eb="26">
      <t>キニュウ</t>
    </rPh>
    <rPh sb="26" eb="28">
      <t>フヨウ</t>
    </rPh>
    <phoneticPr fontId="1"/>
  </si>
  <si>
    <r>
      <t>←　支払希望額を記入してください
　　</t>
    </r>
    <r>
      <rPr>
        <sz val="11"/>
        <color rgb="FFFF0000"/>
        <rFont val="游ゴシック"/>
        <family val="3"/>
        <charset val="128"/>
        <scheme val="minor"/>
      </rPr>
      <t>※精算払（全額）を希望される方は記入不要</t>
    </r>
    <rPh sb="2" eb="4">
      <t>シハライ</t>
    </rPh>
    <rPh sb="4" eb="6">
      <t>キボウ</t>
    </rPh>
    <rPh sb="6" eb="7">
      <t>ガク</t>
    </rPh>
    <rPh sb="8" eb="10">
      <t>キニュウ</t>
    </rPh>
    <rPh sb="20" eb="23">
      <t>セイサンバラ</t>
    </rPh>
    <rPh sb="24" eb="26">
      <t>ゼンガク</t>
    </rPh>
    <rPh sb="28" eb="30">
      <t>キボウ</t>
    </rPh>
    <rPh sb="33" eb="34">
      <t>カタ</t>
    </rPh>
    <rPh sb="35" eb="37">
      <t>キニュウ</t>
    </rPh>
    <rPh sb="37" eb="39">
      <t>フヨウ</t>
    </rPh>
    <phoneticPr fontId="1"/>
  </si>
  <si>
    <t>概算払の希望月</t>
    <rPh sb="0" eb="2">
      <t>ガイサン</t>
    </rPh>
    <rPh sb="2" eb="3">
      <t>バラ</t>
    </rPh>
    <rPh sb="4" eb="6">
      <t>キボウ</t>
    </rPh>
    <rPh sb="6" eb="7">
      <t>ツキ</t>
    </rPh>
    <phoneticPr fontId="1"/>
  </si>
  <si>
    <t>概算払の希望額</t>
    <rPh sb="0" eb="2">
      <t>ガイサン</t>
    </rPh>
    <rPh sb="2" eb="3">
      <t>バラ</t>
    </rPh>
    <rPh sb="4" eb="7">
      <t>キボウガク</t>
    </rPh>
    <phoneticPr fontId="1"/>
  </si>
  <si>
    <t>精算払の希望月</t>
    <rPh sb="0" eb="3">
      <t>セイサンバラ</t>
    </rPh>
    <rPh sb="4" eb="6">
      <t>キボウ</t>
    </rPh>
    <rPh sb="6" eb="7">
      <t>ツキ</t>
    </rPh>
    <phoneticPr fontId="1"/>
  </si>
  <si>
    <t>精算払の希望額</t>
    <rPh sb="0" eb="3">
      <t>セイサンバラ</t>
    </rPh>
    <rPh sb="4" eb="7">
      <t>キボウガク</t>
    </rPh>
    <phoneticPr fontId="1"/>
  </si>
  <si>
    <t>　いずれかを選択　　　概算払（全額）
　　　　　　　　　　　概算払（一部）＋精算払（一部）
　　　　　　　　　　　精算払　</t>
    <rPh sb="6" eb="8">
      <t>センタク</t>
    </rPh>
    <rPh sb="11" eb="13">
      <t>ガイサン</t>
    </rPh>
    <rPh sb="13" eb="14">
      <t>バラ</t>
    </rPh>
    <rPh sb="15" eb="17">
      <t>ゼンガク</t>
    </rPh>
    <rPh sb="30" eb="32">
      <t>ガイサン</t>
    </rPh>
    <rPh sb="32" eb="33">
      <t>バラ</t>
    </rPh>
    <rPh sb="34" eb="36">
      <t>イチブ</t>
    </rPh>
    <rPh sb="38" eb="41">
      <t>セイサンバラ</t>
    </rPh>
    <rPh sb="42" eb="44">
      <t>イチブ</t>
    </rPh>
    <rPh sb="57" eb="60">
      <t>セイサンバラ</t>
    </rPh>
    <phoneticPr fontId="1"/>
  </si>
  <si>
    <t>←　５月の交付決定通知を受けた日付・番号です（交付決定通知書の右上に記載）</t>
    <rPh sb="3" eb="4">
      <t>ガツ</t>
    </rPh>
    <rPh sb="5" eb="7">
      <t>コウフ</t>
    </rPh>
    <rPh sb="7" eb="9">
      <t>ケッテイ</t>
    </rPh>
    <rPh sb="9" eb="11">
      <t>ツウチ</t>
    </rPh>
    <rPh sb="12" eb="13">
      <t>ウ</t>
    </rPh>
    <rPh sb="15" eb="17">
      <t>ヒヅケ</t>
    </rPh>
    <rPh sb="18" eb="20">
      <t>バンゴウ</t>
    </rPh>
    <rPh sb="23" eb="25">
      <t>コウフ</t>
    </rPh>
    <rPh sb="25" eb="27">
      <t>ケッテイ</t>
    </rPh>
    <rPh sb="27" eb="30">
      <t>ツウチショ</t>
    </rPh>
    <rPh sb="31" eb="33">
      <t>ミギウエ</t>
    </rPh>
    <rPh sb="34" eb="36">
      <t>キサイ</t>
    </rPh>
    <phoneticPr fontId="1"/>
  </si>
  <si>
    <t>※注意：採択通知の日付等ではありません</t>
    <rPh sb="1" eb="3">
      <t>チュウイ</t>
    </rPh>
    <rPh sb="4" eb="6">
      <t>サイタク</t>
    </rPh>
    <rPh sb="6" eb="8">
      <t>ツウチ</t>
    </rPh>
    <rPh sb="9" eb="11">
      <t>ヒヅケ</t>
    </rPh>
    <rPh sb="11" eb="12">
      <t>トウ</t>
    </rPh>
    <phoneticPr fontId="1"/>
  </si>
  <si>
    <t>所属先
(所属又は勤務先等)</t>
    <rPh sb="0" eb="3">
      <t>ショゾクサキ</t>
    </rPh>
    <rPh sb="5" eb="7">
      <t>ショゾク</t>
    </rPh>
    <rPh sb="7" eb="8">
      <t>マタ</t>
    </rPh>
    <rPh sb="9" eb="12">
      <t>キンムサキ</t>
    </rPh>
    <rPh sb="12" eb="13">
      <t>トウ</t>
    </rPh>
    <phoneticPr fontId="1"/>
  </si>
  <si>
    <t>※「変更後」の「財団助成金」が黄色になっている場合</t>
    <rPh sb="2" eb="5">
      <t>ヘンコウゴ</t>
    </rPh>
    <rPh sb="8" eb="10">
      <t>ザイダン</t>
    </rPh>
    <rPh sb="10" eb="13">
      <t>ジョセイキン</t>
    </rPh>
    <rPh sb="15" eb="17">
      <t>キイロ</t>
    </rPh>
    <rPh sb="23" eb="25">
      <t>バアイ</t>
    </rPh>
    <phoneticPr fontId="1"/>
  </si>
  <si>
    <t>　・「３　事業費の内訳」の変更後事業費合計額の８割以内か</t>
    <rPh sb="5" eb="8">
      <t>ジギョウヒ</t>
    </rPh>
    <rPh sb="9" eb="11">
      <t>ウチワケ</t>
    </rPh>
    <rPh sb="13" eb="16">
      <t>ヘンコウゴ</t>
    </rPh>
    <rPh sb="16" eb="19">
      <t>ジギョウヒ</t>
    </rPh>
    <rPh sb="19" eb="21">
      <t>ゴウケイ</t>
    </rPh>
    <rPh sb="21" eb="22">
      <t>ガク</t>
    </rPh>
    <rPh sb="24" eb="25">
      <t>ワリ</t>
    </rPh>
    <rPh sb="25" eb="27">
      <t>イナイ</t>
    </rPh>
    <phoneticPr fontId="1"/>
  </si>
  <si>
    <t>　・変更前助成金額を超えていないか</t>
    <rPh sb="2" eb="4">
      <t>ヘンコウ</t>
    </rPh>
    <rPh sb="4" eb="5">
      <t>マエ</t>
    </rPh>
    <rPh sb="5" eb="7">
      <t>ジョセイ</t>
    </rPh>
    <rPh sb="7" eb="9">
      <t>キンガク</t>
    </rPh>
    <rPh sb="10" eb="11">
      <t>コ</t>
    </rPh>
    <phoneticPr fontId="1"/>
  </si>
  <si>
    <t>　・千円以下切り捨てとなっているか</t>
    <rPh sb="2" eb="3">
      <t>セン</t>
    </rPh>
    <rPh sb="3" eb="4">
      <t>エン</t>
    </rPh>
    <rPh sb="4" eb="6">
      <t>イカ</t>
    </rPh>
    <rPh sb="6" eb="7">
      <t>キ</t>
    </rPh>
    <rPh sb="8" eb="9">
      <t>ス</t>
    </rPh>
    <phoneticPr fontId="1"/>
  </si>
  <si>
    <t>以上を確認し、「３　事業費の内訳」の変更後助成金額を修正してください。</t>
    <rPh sb="0" eb="2">
      <t>イジョウ</t>
    </rPh>
    <rPh sb="3" eb="5">
      <t>カクニン</t>
    </rPh>
    <rPh sb="18" eb="21">
      <t>ヘンコウゴ</t>
    </rPh>
    <rPh sb="21" eb="24">
      <t>ジョセイキン</t>
    </rPh>
    <rPh sb="24" eb="25">
      <t>ガク</t>
    </rPh>
    <rPh sb="26" eb="28">
      <t>シュウセイ</t>
    </rPh>
    <phoneticPr fontId="1"/>
  </si>
  <si>
    <t>ア　ほぼ終了（進捗率が８０％以上）</t>
    <rPh sb="4" eb="6">
      <t>シュウリョウ</t>
    </rPh>
    <rPh sb="7" eb="10">
      <t>シンチョクリツ</t>
    </rPh>
    <rPh sb="14" eb="16">
      <t>イジョウ</t>
    </rPh>
    <phoneticPr fontId="1"/>
  </si>
  <si>
    <t>イ　順調に進んでいる（事業費の７０％以上）</t>
    <rPh sb="2" eb="4">
      <t>ジュンチョウ</t>
    </rPh>
    <rPh sb="5" eb="6">
      <t>スス</t>
    </rPh>
    <rPh sb="11" eb="14">
      <t>ジギョウヒ</t>
    </rPh>
    <rPh sb="18" eb="20">
      <t>イジョウ</t>
    </rPh>
    <phoneticPr fontId="1"/>
  </si>
  <si>
    <t>ウ　多少遅れているが順調に進んでいる（事業費の５０％以上）</t>
    <rPh sb="2" eb="4">
      <t>タショウ</t>
    </rPh>
    <rPh sb="4" eb="5">
      <t>オク</t>
    </rPh>
    <rPh sb="10" eb="12">
      <t>ジュンチョウ</t>
    </rPh>
    <rPh sb="13" eb="14">
      <t>スス</t>
    </rPh>
    <rPh sb="19" eb="22">
      <t>ジギョウヒ</t>
    </rPh>
    <rPh sb="26" eb="28">
      <t>イジョウ</t>
    </rPh>
    <phoneticPr fontId="1"/>
  </si>
  <si>
    <t>エ　実施計画に基づき準備を進めているが、事業の実施は１０月以降（</t>
    <rPh sb="2" eb="4">
      <t>ジッシ</t>
    </rPh>
    <rPh sb="4" eb="6">
      <t>ケイカク</t>
    </rPh>
    <rPh sb="7" eb="8">
      <t>モト</t>
    </rPh>
    <rPh sb="10" eb="12">
      <t>ジュンビ</t>
    </rPh>
    <rPh sb="13" eb="14">
      <t>スス</t>
    </rPh>
    <rPh sb="20" eb="22">
      <t>ジギョウ</t>
    </rPh>
    <rPh sb="23" eb="25">
      <t>ジッシ</t>
    </rPh>
    <rPh sb="28" eb="31">
      <t>ガツイコウ</t>
    </rPh>
    <phoneticPr fontId="1"/>
  </si>
  <si>
    <t>オ　まだ着手していない</t>
    <rPh sb="4" eb="6">
      <t>チャクシュ</t>
    </rPh>
    <phoneticPr fontId="1"/>
  </si>
  <si>
    <t>カ　その他（取り組みは行っているが、経費支払いがない）</t>
    <rPh sb="4" eb="5">
      <t>タ</t>
    </rPh>
    <rPh sb="6" eb="7">
      <t>ト</t>
    </rPh>
    <rPh sb="8" eb="9">
      <t>ク</t>
    </rPh>
    <rPh sb="11" eb="12">
      <t>オコナ</t>
    </rPh>
    <rPh sb="18" eb="20">
      <t>ケイヒ</t>
    </rPh>
    <rPh sb="20" eb="22">
      <t>シハラ</t>
    </rPh>
    <phoneticPr fontId="1"/>
  </si>
  <si>
    <r>
      <t>（２）（１）の「オ　まだ着手していない」に</t>
    </r>
    <r>
      <rPr>
        <sz val="11"/>
        <color theme="1"/>
        <rFont val="Segoe UI Symbol"/>
        <family val="2"/>
      </rPr>
      <t>☑</t>
    </r>
    <r>
      <rPr>
        <sz val="11"/>
        <color theme="1"/>
        <rFont val="游ゴシック"/>
        <family val="3"/>
        <charset val="128"/>
        <scheme val="minor"/>
      </rPr>
      <t>をした場合は、その理由と今後の対応及び</t>
    </r>
    <rPh sb="12" eb="14">
      <t>チャクシュ</t>
    </rPh>
    <rPh sb="25" eb="27">
      <t>バアイ</t>
    </rPh>
    <rPh sb="31" eb="33">
      <t>リユウ</t>
    </rPh>
    <rPh sb="34" eb="36">
      <t>コンゴ</t>
    </rPh>
    <rPh sb="37" eb="39">
      <t>タイオウ</t>
    </rPh>
    <rPh sb="39" eb="40">
      <t>オヨ</t>
    </rPh>
    <phoneticPr fontId="1"/>
  </si>
  <si>
    <t>実施予定時期を記載してください。（記入しきれない場合は、別紙としてください）</t>
    <rPh sb="0" eb="2">
      <t>ジッシ</t>
    </rPh>
    <rPh sb="2" eb="4">
      <t>ヨテイ</t>
    </rPh>
    <rPh sb="4" eb="6">
      <t>ジキ</t>
    </rPh>
    <rPh sb="7" eb="9">
      <t>キサイ</t>
    </rPh>
    <rPh sb="17" eb="19">
      <t>キニュウ</t>
    </rPh>
    <rPh sb="24" eb="26">
      <t>バアイ</t>
    </rPh>
    <rPh sb="28" eb="30">
      <t>ベッシ</t>
    </rPh>
    <phoneticPr fontId="1"/>
  </si>
  <si>
    <t>　○○の安定的な生産とブランド化を目的として、生産者の技術向上及びマニュアル作成のための先進地視察と、県内外へのPRを行った。</t>
    <rPh sb="4" eb="7">
      <t>アンテイテキ</t>
    </rPh>
    <rPh sb="8" eb="10">
      <t>セイサン</t>
    </rPh>
    <rPh sb="15" eb="16">
      <t>カ</t>
    </rPh>
    <rPh sb="17" eb="19">
      <t>モクテキ</t>
    </rPh>
    <rPh sb="23" eb="26">
      <t>セイサンシャ</t>
    </rPh>
    <rPh sb="27" eb="29">
      <t>ギジュツ</t>
    </rPh>
    <rPh sb="29" eb="31">
      <t>コウジョウ</t>
    </rPh>
    <rPh sb="31" eb="32">
      <t>オヨ</t>
    </rPh>
    <rPh sb="38" eb="40">
      <t>サクセイ</t>
    </rPh>
    <rPh sb="44" eb="47">
      <t>センシンチ</t>
    </rPh>
    <rPh sb="47" eb="49">
      <t>シサツ</t>
    </rPh>
    <rPh sb="51" eb="54">
      <t>ケンナイガイ</t>
    </rPh>
    <rPh sb="59" eb="60">
      <t>オコナ</t>
    </rPh>
    <phoneticPr fontId="1"/>
  </si>
  <si>
    <t>１０　経費内訳（実績）</t>
    <rPh sb="3" eb="5">
      <t>ケイヒ</t>
    </rPh>
    <rPh sb="5" eb="7">
      <t>ウチワケ</t>
    </rPh>
    <rPh sb="8" eb="10">
      <t>ジッセキ</t>
    </rPh>
    <phoneticPr fontId="1"/>
  </si>
  <si>
    <t>１１　その他</t>
    <rPh sb="5" eb="6">
      <t>ホカ</t>
    </rPh>
    <phoneticPr fontId="1"/>
  </si>
  <si>
    <t>（１）助成対象経費に関する領収証や支払伝票など支出関係書類の写しを添付すること。
　　　なお、１回１０万円以上の支払いについては、原則として領収証の写しではなく銀行
　　振込の振込金受取書（振込受付書）の写しを添付すること。
（２）事業の実施状況が分かる記録写真、ポスター・チラシなど作成したものが分かる資料
　（現物でも可）、研修・視察旅行を実施した場合はレポート（様式任意）を添付すること。
（３）その他必要と思われる資料を添付すること。</t>
    <phoneticPr fontId="1"/>
  </si>
  <si>
    <t>請求書・領収書・納品書等の支払根拠資料の写し（10万円以上の支出は銀行振込の写し）</t>
    <rPh sb="0" eb="3">
      <t>セイキュウショ</t>
    </rPh>
    <rPh sb="4" eb="7">
      <t>リョウシュウショ</t>
    </rPh>
    <rPh sb="8" eb="11">
      <t>ノウヒンショ</t>
    </rPh>
    <rPh sb="11" eb="12">
      <t>トウ</t>
    </rPh>
    <rPh sb="13" eb="15">
      <t>シハライ</t>
    </rPh>
    <rPh sb="15" eb="17">
      <t>コンキョ</t>
    </rPh>
    <rPh sb="17" eb="19">
      <t>シリョウ</t>
    </rPh>
    <rPh sb="20" eb="21">
      <t>ウツ</t>
    </rPh>
    <rPh sb="25" eb="26">
      <t>マン</t>
    </rPh>
    <rPh sb="26" eb="29">
      <t>エンイジョウ</t>
    </rPh>
    <rPh sb="30" eb="32">
      <t>シシュツ</t>
    </rPh>
    <rPh sb="33" eb="35">
      <t>ギンコウ</t>
    </rPh>
    <rPh sb="35" eb="37">
      <t>フリコミ</t>
    </rPh>
    <rPh sb="38" eb="39">
      <t>ウツ</t>
    </rPh>
    <phoneticPr fontId="1"/>
  </si>
  <si>
    <t>（単位：円）</t>
    <rPh sb="1" eb="3">
      <t>タンイ</t>
    </rPh>
    <rPh sb="4" eb="5">
      <t>エン</t>
    </rPh>
    <phoneticPr fontId="1"/>
  </si>
  <si>
    <t>１０　経費内訳（積算）</t>
    <rPh sb="3" eb="5">
      <t>ケイヒ</t>
    </rPh>
    <rPh sb="5" eb="7">
      <t>ウチワケ</t>
    </rPh>
    <rPh sb="8" eb="10">
      <t>セキサン</t>
    </rPh>
    <phoneticPr fontId="1"/>
  </si>
  <si>
    <t>（１）助成対象経費に関する領収証や支払伝票など支出関係書類の写しを添付すること。
　　　なお、１回１０万円以上の支払いについては、原則として領収証の写しではなく銀行
　　振込の振込金受取書（振込受付書）の写しを添付すること。
（２）事業の実施状況が分かる資料や記録写真、ポスター・チラシなどの作成物が分かる資料
　（現物でも可）、研修・視察旅行を実施した場合はレポート（様式任意）を添付すること。
（３）その他必要と思われる資料を添付すること。</t>
    <rPh sb="127" eb="129">
      <t>シリョウ</t>
    </rPh>
    <rPh sb="148" eb="149">
      <t>ブツ</t>
    </rPh>
    <phoneticPr fontId="1"/>
  </si>
  <si>
    <t>事業実施状況が分かる資料、記録写真（ある場合）</t>
    <phoneticPr fontId="1"/>
  </si>
  <si>
    <t>研修・視察旅行レポート、その他関係資料（ある場合）</t>
    <rPh sb="14" eb="15">
      <t>タ</t>
    </rPh>
    <rPh sb="15" eb="17">
      <t>カンケイ</t>
    </rPh>
    <rPh sb="17" eb="19">
      <t>シリョウ</t>
    </rPh>
    <rPh sb="22" eb="24">
      <t>バアイ</t>
    </rPh>
    <phoneticPr fontId="1"/>
  </si>
  <si>
    <t>チラシ・ポスター等の資料（作成物がある場合）</t>
    <phoneticPr fontId="1"/>
  </si>
  <si>
    <t>円</t>
    <rPh sb="0" eb="1">
      <t>エン</t>
    </rPh>
    <phoneticPr fontId="1"/>
  </si>
  <si>
    <t>既受領額</t>
    <rPh sb="0" eb="1">
      <t>スデ</t>
    </rPh>
    <rPh sb="1" eb="4">
      <t>ジュリョウガク</t>
    </rPh>
    <phoneticPr fontId="1"/>
  </si>
  <si>
    <t>交付決定額</t>
    <rPh sb="0" eb="2">
      <t>コウフ</t>
    </rPh>
    <rPh sb="2" eb="5">
      <t>ケッテイガク</t>
    </rPh>
    <phoneticPr fontId="1"/>
  </si>
  <si>
    <t>助成金確定額</t>
    <rPh sb="0" eb="3">
      <t>ジョセイキン</t>
    </rPh>
    <rPh sb="3" eb="6">
      <t>カクテイガク</t>
    </rPh>
    <phoneticPr fontId="1"/>
  </si>
  <si>
    <t>←　通帳名義は、事業実施主体団体名と同じものとしてください
　　なお、団体名と振込先名義が違う場合は、事前連絡のこと</t>
    <rPh sb="2" eb="4">
      <t>ツウチョウ</t>
    </rPh>
    <rPh sb="4" eb="6">
      <t>メイギ</t>
    </rPh>
    <rPh sb="8" eb="10">
      <t>ジギョウ</t>
    </rPh>
    <rPh sb="10" eb="12">
      <t>ジッシ</t>
    </rPh>
    <rPh sb="12" eb="14">
      <t>シュタイ</t>
    </rPh>
    <rPh sb="14" eb="16">
      <t>ダンタイ</t>
    </rPh>
    <rPh sb="16" eb="17">
      <t>メイ</t>
    </rPh>
    <rPh sb="18" eb="19">
      <t>オナ</t>
    </rPh>
    <phoneticPr fontId="1"/>
  </si>
  <si>
    <t>請求額は、千円単位としてください</t>
    <rPh sb="0" eb="3">
      <t>セイキュウガク</t>
    </rPh>
    <rPh sb="5" eb="7">
      <t>センエン</t>
    </rPh>
    <rPh sb="7" eb="9">
      <t>タンイ</t>
    </rPh>
    <phoneticPr fontId="1"/>
  </si>
  <si>
    <t>←　「助成金確定額」は、助成金額の確定通知に記載された額です</t>
    <rPh sb="3" eb="6">
      <t>ジョセイキン</t>
    </rPh>
    <rPh sb="6" eb="9">
      <t>カクテイガク</t>
    </rPh>
    <rPh sb="12" eb="14">
      <t>ジョセイ</t>
    </rPh>
    <rPh sb="14" eb="16">
      <t>キンガク</t>
    </rPh>
    <rPh sb="17" eb="19">
      <t>カクテイ</t>
    </rPh>
    <rPh sb="19" eb="21">
      <t>ツウチ</t>
    </rPh>
    <rPh sb="22" eb="24">
      <t>キサイ</t>
    </rPh>
    <rPh sb="27" eb="28">
      <t>ガク</t>
    </rPh>
    <phoneticPr fontId="1"/>
  </si>
  <si>
    <t>具体的な目標
・実績</t>
    <rPh sb="0" eb="3">
      <t>グタイテキ</t>
    </rPh>
    <rPh sb="4" eb="6">
      <t>モクヒョウ</t>
    </rPh>
    <rPh sb="8" eb="10">
      <t>ジッセキ</t>
    </rPh>
    <phoneticPr fontId="1"/>
  </si>
  <si>
    <t>目標</t>
    <rPh sb="0" eb="2">
      <t>モクヒョウ</t>
    </rPh>
    <phoneticPr fontId="1"/>
  </si>
  <si>
    <t>実績</t>
    <rPh sb="0" eb="2">
      <t>ジッセキ</t>
    </rPh>
    <phoneticPr fontId="1"/>
  </si>
  <si>
    <t>実績に係る自己分析・改善点</t>
    <rPh sb="0" eb="2">
      <t>ジッセキ</t>
    </rPh>
    <rPh sb="3" eb="4">
      <t>カカ</t>
    </rPh>
    <rPh sb="5" eb="7">
      <t>ジコ</t>
    </rPh>
    <rPh sb="7" eb="9">
      <t>ブンセキ</t>
    </rPh>
    <rPh sb="10" eb="13">
      <t>カイゼンテン</t>
    </rPh>
    <phoneticPr fontId="1"/>
  </si>
  <si>
    <t>組合員とのマニュアル作成打合せから、改善点を修正し、マニュアル作成できた。研究機関等からのアドバイス会議を追加実施することで、マニュアルの内容充実を図った。</t>
    <rPh sb="0" eb="3">
      <t>クミアイイン</t>
    </rPh>
    <rPh sb="10" eb="12">
      <t>サクセイ</t>
    </rPh>
    <rPh sb="12" eb="14">
      <t>ウチアワ</t>
    </rPh>
    <rPh sb="18" eb="20">
      <t>カイゼン</t>
    </rPh>
    <rPh sb="20" eb="21">
      <t>テン</t>
    </rPh>
    <rPh sb="22" eb="24">
      <t>シュウセイ</t>
    </rPh>
    <rPh sb="31" eb="33">
      <t>サクセイ</t>
    </rPh>
    <rPh sb="37" eb="39">
      <t>ケンキュウ</t>
    </rPh>
    <rPh sb="39" eb="41">
      <t>キカン</t>
    </rPh>
    <rPh sb="41" eb="42">
      <t>トウ</t>
    </rPh>
    <rPh sb="50" eb="52">
      <t>カイギ</t>
    </rPh>
    <rPh sb="53" eb="55">
      <t>ツイカ</t>
    </rPh>
    <rPh sb="55" eb="57">
      <t>ジッシ</t>
    </rPh>
    <rPh sb="69" eb="71">
      <t>ナイヨウ</t>
    </rPh>
    <rPh sb="71" eb="73">
      <t>ジュウジツ</t>
    </rPh>
    <rPh sb="74" eb="75">
      <t>ハカ</t>
    </rPh>
    <phoneticPr fontId="1"/>
  </si>
  <si>
    <t>生産者の技術格差を解消できるような、生産方法等のマニュアルを○部作成</t>
    <rPh sb="0" eb="3">
      <t>セイサンシャ</t>
    </rPh>
    <rPh sb="4" eb="6">
      <t>ギジュツ</t>
    </rPh>
    <rPh sb="6" eb="8">
      <t>カクサ</t>
    </rPh>
    <rPh sb="9" eb="11">
      <t>カイショウ</t>
    </rPh>
    <rPh sb="18" eb="20">
      <t>セイサン</t>
    </rPh>
    <rPh sb="20" eb="22">
      <t>ホウホウ</t>
    </rPh>
    <rPh sb="22" eb="23">
      <t>トウ</t>
    </rPh>
    <rPh sb="31" eb="32">
      <t>ブ</t>
    </rPh>
    <rPh sb="32" eb="34">
      <t>サクセイ</t>
    </rPh>
    <phoneticPr fontId="1"/>
  </si>
  <si>
    <t>生産マニュアルを○作成した。</t>
    <rPh sb="0" eb="2">
      <t>セイサン</t>
    </rPh>
    <rPh sb="9" eb="11">
      <t>サクセイ</t>
    </rPh>
    <phoneticPr fontId="1"/>
  </si>
  <si>
    <t>（３）事業スケジュール（実績）　</t>
    <rPh sb="3" eb="5">
      <t>ジギョウ</t>
    </rPh>
    <rPh sb="12" eb="14">
      <t>ジッセキ</t>
    </rPh>
    <phoneticPr fontId="1"/>
  </si>
  <si>
    <t>７　団体の活動実績</t>
    <rPh sb="2" eb="4">
      <t>ダンタイ</t>
    </rPh>
    <rPh sb="5" eb="7">
      <t>カツドウ</t>
    </rPh>
    <rPh sb="7" eb="9">
      <t>ジッセキ</t>
    </rPh>
    <phoneticPr fontId="1"/>
  </si>
  <si>
    <t>ア　本調書は、交付申請書と一緒に提出してください。
イ　助成金の交付は、原則精算払としていますので、概算払を希望する場合、支払時期
　などが調整されることがあります。
ウ　助成金の交付決定を取り消された場合等において、概算払の交付を受けている時は、
　期限を定め、その返還を請求されることになります。このことを十分留意・認識の上、
　記入してください。　
エ　助成金の振込は、本希望調書とは別に、請求書に基づいて行います。計画的に余裕を
　持って請求書を提出してください。
オ　支払希望月を変更して請求する場合は、請求書の提出前に事務局へお知らせください。
　なお、本支払希望調書の再提出は不要です。</t>
    <rPh sb="2" eb="3">
      <t>ホン</t>
    </rPh>
    <rPh sb="3" eb="5">
      <t>チョウショ</t>
    </rPh>
    <rPh sb="7" eb="9">
      <t>コウフ</t>
    </rPh>
    <rPh sb="9" eb="12">
      <t>シンセイショ</t>
    </rPh>
    <rPh sb="13" eb="15">
      <t>イッショ</t>
    </rPh>
    <rPh sb="16" eb="18">
      <t>テイシュツ</t>
    </rPh>
    <rPh sb="28" eb="31">
      <t>ジョセイキン</t>
    </rPh>
    <rPh sb="32" eb="34">
      <t>コウフ</t>
    </rPh>
    <rPh sb="36" eb="38">
      <t>ゲンソク</t>
    </rPh>
    <rPh sb="38" eb="40">
      <t>セイサン</t>
    </rPh>
    <rPh sb="40" eb="41">
      <t>バラ</t>
    </rPh>
    <rPh sb="50" eb="52">
      <t>ガイサン</t>
    </rPh>
    <rPh sb="52" eb="53">
      <t>バラ</t>
    </rPh>
    <rPh sb="54" eb="56">
      <t>キボウ</t>
    </rPh>
    <rPh sb="58" eb="60">
      <t>バアイ</t>
    </rPh>
    <rPh sb="61" eb="63">
      <t>シハライ</t>
    </rPh>
    <rPh sb="63" eb="65">
      <t>ジキ</t>
    </rPh>
    <rPh sb="70" eb="72">
      <t>チョウセイ</t>
    </rPh>
    <rPh sb="86" eb="89">
      <t>ジョセイキン</t>
    </rPh>
    <rPh sb="90" eb="92">
      <t>コウフ</t>
    </rPh>
    <rPh sb="92" eb="94">
      <t>ケッテイ</t>
    </rPh>
    <rPh sb="95" eb="96">
      <t>ト</t>
    </rPh>
    <rPh sb="97" eb="98">
      <t>ケ</t>
    </rPh>
    <rPh sb="101" eb="103">
      <t>バアイ</t>
    </rPh>
    <rPh sb="103" eb="104">
      <t>トウ</t>
    </rPh>
    <rPh sb="109" eb="111">
      <t>ガイサン</t>
    </rPh>
    <rPh sb="111" eb="112">
      <t>バラ</t>
    </rPh>
    <rPh sb="113" eb="115">
      <t>コウフ</t>
    </rPh>
    <rPh sb="116" eb="117">
      <t>ウ</t>
    </rPh>
    <rPh sb="121" eb="122">
      <t>トキ</t>
    </rPh>
    <rPh sb="129" eb="130">
      <t>サダ</t>
    </rPh>
    <rPh sb="134" eb="136">
      <t>ヘンカン</t>
    </rPh>
    <rPh sb="137" eb="139">
      <t>セイキュウ</t>
    </rPh>
    <rPh sb="155" eb="157">
      <t>ジュウブン</t>
    </rPh>
    <rPh sb="157" eb="159">
      <t>リュウイ</t>
    </rPh>
    <rPh sb="160" eb="162">
      <t>ニンシキ</t>
    </rPh>
    <rPh sb="163" eb="164">
      <t>ウエ</t>
    </rPh>
    <rPh sb="180" eb="183">
      <t>ジョセイキン</t>
    </rPh>
    <rPh sb="184" eb="186">
      <t>フリコミ</t>
    </rPh>
    <rPh sb="189" eb="191">
      <t>キボウ</t>
    </rPh>
    <rPh sb="198" eb="201">
      <t>セイキュウショ</t>
    </rPh>
    <rPh sb="202" eb="203">
      <t>モト</t>
    </rPh>
    <rPh sb="206" eb="207">
      <t>オコナ</t>
    </rPh>
    <rPh sb="211" eb="214">
      <t>ケイカクテキ</t>
    </rPh>
    <rPh sb="215" eb="217">
      <t>ヨユウ</t>
    </rPh>
    <rPh sb="220" eb="221">
      <t>モ</t>
    </rPh>
    <rPh sb="223" eb="226">
      <t>セイキュウショ</t>
    </rPh>
    <rPh sb="227" eb="229">
      <t>テイシュツ</t>
    </rPh>
    <rPh sb="239" eb="241">
      <t>シハライ</t>
    </rPh>
    <rPh sb="241" eb="243">
      <t>キボウ</t>
    </rPh>
    <rPh sb="243" eb="244">
      <t>ツキ</t>
    </rPh>
    <rPh sb="245" eb="247">
      <t>ヘンコウ</t>
    </rPh>
    <rPh sb="249" eb="251">
      <t>セイキュウ</t>
    </rPh>
    <rPh sb="253" eb="255">
      <t>バアイ</t>
    </rPh>
    <rPh sb="257" eb="260">
      <t>セイキュウショ</t>
    </rPh>
    <rPh sb="261" eb="263">
      <t>テイシュツ</t>
    </rPh>
    <rPh sb="263" eb="264">
      <t>マエ</t>
    </rPh>
    <rPh sb="265" eb="268">
      <t>ジムキョク</t>
    </rPh>
    <rPh sb="270" eb="271">
      <t>シ</t>
    </rPh>
    <rPh sb="283" eb="284">
      <t>ホン</t>
    </rPh>
    <rPh sb="284" eb="286">
      <t>シハラ</t>
    </rPh>
    <rPh sb="286" eb="288">
      <t>キボウ</t>
    </rPh>
    <rPh sb="288" eb="290">
      <t>チョウショ</t>
    </rPh>
    <rPh sb="291" eb="294">
      <t>サイテイシュツ</t>
    </rPh>
    <phoneticPr fontId="1"/>
  </si>
  <si>
    <t>エ　実施計画に基づき準備を進めているが、事業の実施は10月以降(</t>
    <rPh sb="2" eb="4">
      <t>ジッシ</t>
    </rPh>
    <rPh sb="4" eb="6">
      <t>ケイカク</t>
    </rPh>
    <rPh sb="7" eb="8">
      <t>モト</t>
    </rPh>
    <rPh sb="10" eb="12">
      <t>ジュンビ</t>
    </rPh>
    <rPh sb="13" eb="14">
      <t>スス</t>
    </rPh>
    <rPh sb="20" eb="22">
      <t>ジギョウ</t>
    </rPh>
    <rPh sb="23" eb="25">
      <t>ジッシ</t>
    </rPh>
    <rPh sb="28" eb="31">
      <t>ガツイコウ</t>
    </rPh>
    <phoneticPr fontId="1"/>
  </si>
  <si>
    <t>請求書・領収書・納品書等の支払根拠資料の写し(10万円以上の支出は銀行振込の写し)</t>
    <rPh sb="0" eb="3">
      <t>セイキュウショ</t>
    </rPh>
    <rPh sb="4" eb="7">
      <t>リョウシュウショ</t>
    </rPh>
    <rPh sb="8" eb="11">
      <t>ノウヒンショ</t>
    </rPh>
    <rPh sb="11" eb="12">
      <t>トウ</t>
    </rPh>
    <rPh sb="13" eb="15">
      <t>シハライ</t>
    </rPh>
    <rPh sb="15" eb="17">
      <t>コンキョ</t>
    </rPh>
    <rPh sb="17" eb="19">
      <t>シリョウ</t>
    </rPh>
    <rPh sb="20" eb="21">
      <t>ウツ</t>
    </rPh>
    <rPh sb="25" eb="26">
      <t>マン</t>
    </rPh>
    <rPh sb="26" eb="29">
      <t>エンイジョウ</t>
    </rPh>
    <rPh sb="30" eb="32">
      <t>シシュツ</t>
    </rPh>
    <rPh sb="33" eb="35">
      <t>ギンコウ</t>
    </rPh>
    <rPh sb="35" eb="37">
      <t>フリコミ</t>
    </rPh>
    <rPh sb="38" eb="39">
      <t>ウツ</t>
    </rPh>
    <phoneticPr fontId="1"/>
  </si>
  <si>
    <t>変更後</t>
    <rPh sb="0" eb="3">
      <t>ヘンコウゴ</t>
    </rPh>
    <phoneticPr fontId="1"/>
  </si>
  <si>
    <t>変更理由</t>
    <rPh sb="0" eb="2">
      <t>ヘンコウ</t>
    </rPh>
    <rPh sb="2" eb="4">
      <t>リユウ</t>
    </rPh>
    <phoneticPr fontId="1"/>
  </si>
  <si>
    <t>事業費精査のため</t>
    <rPh sb="0" eb="3">
      <t>ジギョウヒ</t>
    </rPh>
    <rPh sb="3" eb="5">
      <t>セイサ</t>
    </rPh>
    <phoneticPr fontId="1"/>
  </si>
  <si>
    <t>②500,000
合計1,000,000</t>
    <rPh sb="9" eb="11">
      <t>ゴウケイ</t>
    </rPh>
    <phoneticPr fontId="1"/>
  </si>
  <si>
    <t>②600,000
合計1,100,000</t>
    <rPh sb="9" eb="11">
      <t>ゴウケイ</t>
    </rPh>
    <phoneticPr fontId="1"/>
  </si>
  <si>
    <t>自己負担200,000
合計1,000,000</t>
    <rPh sb="0" eb="4">
      <t>ジコフタン</t>
    </rPh>
    <rPh sb="12" eb="14">
      <t>ゴウケイ</t>
    </rPh>
    <phoneticPr fontId="1"/>
  </si>
  <si>
    <t>自己負担300,000
合計1,100,000</t>
    <rPh sb="0" eb="4">
      <t>ジコフタン</t>
    </rPh>
    <rPh sb="12" eb="14">
      <t>ゴウケイ</t>
    </rPh>
    <phoneticPr fontId="1"/>
  </si>
  <si>
    <t>計上なし</t>
    <rPh sb="0" eb="2">
      <t>ケイジョウ</t>
    </rPh>
    <phoneticPr fontId="1"/>
  </si>
  <si>
    <t>②○○費：100,000</t>
    <rPh sb="3" eb="4">
      <t>ヒ</t>
    </rPh>
    <phoneticPr fontId="1"/>
  </si>
  <si>
    <t>○○を実施するにあたり、△△の必要があるため</t>
    <rPh sb="3" eb="5">
      <t>ジッシ</t>
    </rPh>
    <rPh sb="15" eb="17">
      <t>ヒツヨウ</t>
    </rPh>
    <phoneticPr fontId="1"/>
  </si>
  <si>
    <t>合計1,000,000</t>
    <rPh sb="0" eb="2">
      <t>ゴウケイ</t>
    </rPh>
    <phoneticPr fontId="1"/>
  </si>
  <si>
    <t>合計1,100,000</t>
    <rPh sb="0" eb="2">
      <t>ゴウケイ</t>
    </rPh>
    <phoneticPr fontId="1"/>
  </si>
  <si>
    <t>※第１号様式添付資料２</t>
    <rPh sb="1" eb="2">
      <t>ダイ</t>
    </rPh>
    <rPh sb="3" eb="4">
      <t>ゴウ</t>
    </rPh>
    <rPh sb="4" eb="6">
      <t>ヨウシキ</t>
    </rPh>
    <rPh sb="6" eb="8">
      <t>テンプ</t>
    </rPh>
    <rPh sb="8" eb="10">
      <t>シリョウ</t>
    </rPh>
    <phoneticPr fontId="1"/>
  </si>
  <si>
    <t>※第１号様式添付資料１</t>
    <rPh sb="1" eb="2">
      <t>ダイ</t>
    </rPh>
    <rPh sb="3" eb="4">
      <t>ゴウ</t>
    </rPh>
    <rPh sb="4" eb="6">
      <t>ヨウシキ</t>
    </rPh>
    <rPh sb="6" eb="8">
      <t>テンプ</t>
    </rPh>
    <rPh sb="8" eb="10">
      <t>シリョウ</t>
    </rPh>
    <phoneticPr fontId="1"/>
  </si>
  <si>
    <t>←　「事業項目」「変更前の金額」は、申請書から転記していますので、交付決定と合致するようにしてしてください。
　　「変更後の金額」は、「変更前の金額」から転記していますので、変更がある場合は修正してください。
　　実施しない「事業項目」がある場合は、変更後の金額を０に、また、新規の「事業項目」を追加する場合は、空いている「事業項目」欄へ入力して下さい。※事業項目欄が空いていない場合はお知らせ下さい。</t>
    <rPh sb="3" eb="5">
      <t>ジギョウ</t>
    </rPh>
    <rPh sb="5" eb="7">
      <t>コウモク</t>
    </rPh>
    <rPh sb="11" eb="12">
      <t>マエ</t>
    </rPh>
    <rPh sb="13" eb="15">
      <t>キンガク</t>
    </rPh>
    <rPh sb="18" eb="20">
      <t>シンセイ</t>
    </rPh>
    <rPh sb="20" eb="21">
      <t>ショ</t>
    </rPh>
    <rPh sb="23" eb="25">
      <t>テンキ</t>
    </rPh>
    <rPh sb="33" eb="35">
      <t>コウフ</t>
    </rPh>
    <rPh sb="35" eb="37">
      <t>ケッテイ</t>
    </rPh>
    <rPh sb="38" eb="40">
      <t>ガッチ</t>
    </rPh>
    <rPh sb="58" eb="61">
      <t>ヘンコウゴ</t>
    </rPh>
    <rPh sb="62" eb="63">
      <t>キン</t>
    </rPh>
    <rPh sb="63" eb="64">
      <t>ガク</t>
    </rPh>
    <rPh sb="68" eb="70">
      <t>ヘンコウ</t>
    </rPh>
    <rPh sb="70" eb="71">
      <t>マエ</t>
    </rPh>
    <rPh sb="72" eb="74">
      <t>キンガク</t>
    </rPh>
    <rPh sb="77" eb="79">
      <t>テンキ</t>
    </rPh>
    <rPh sb="107" eb="109">
      <t>ジッシ</t>
    </rPh>
    <rPh sb="113" eb="115">
      <t>ジギョウ</t>
    </rPh>
    <rPh sb="115" eb="117">
      <t>コウモク</t>
    </rPh>
    <rPh sb="121" eb="123">
      <t>バアイ</t>
    </rPh>
    <rPh sb="125" eb="128">
      <t>ヘンコウゴ</t>
    </rPh>
    <rPh sb="129" eb="131">
      <t>キンガク</t>
    </rPh>
    <rPh sb="138" eb="140">
      <t>シンキ</t>
    </rPh>
    <rPh sb="142" eb="144">
      <t>ジギョウ</t>
    </rPh>
    <rPh sb="144" eb="146">
      <t>コウモク</t>
    </rPh>
    <rPh sb="148" eb="150">
      <t>ツイカ</t>
    </rPh>
    <rPh sb="152" eb="154">
      <t>バアイ</t>
    </rPh>
    <rPh sb="156" eb="157">
      <t>ア</t>
    </rPh>
    <rPh sb="162" eb="164">
      <t>ジギョウ</t>
    </rPh>
    <rPh sb="164" eb="166">
      <t>コウモク</t>
    </rPh>
    <rPh sb="167" eb="168">
      <t>ラン</t>
    </rPh>
    <rPh sb="169" eb="171">
      <t>ニュウリョク</t>
    </rPh>
    <rPh sb="173" eb="174">
      <t>クダ</t>
    </rPh>
    <rPh sb="178" eb="180">
      <t>ジギョウ</t>
    </rPh>
    <rPh sb="180" eb="182">
      <t>コウモク</t>
    </rPh>
    <rPh sb="182" eb="183">
      <t>ラン</t>
    </rPh>
    <rPh sb="184" eb="185">
      <t>ア</t>
    </rPh>
    <rPh sb="190" eb="192">
      <t>バアイ</t>
    </rPh>
    <rPh sb="194" eb="195">
      <t>シ</t>
    </rPh>
    <rPh sb="197" eb="198">
      <t>クダ</t>
    </rPh>
    <phoneticPr fontId="1"/>
  </si>
  <si>
    <t>（事業廃止する事業者のみ）</t>
    <rPh sb="1" eb="3">
      <t>ジギョウ</t>
    </rPh>
    <rPh sb="3" eb="5">
      <t>ハイシ</t>
    </rPh>
    <rPh sb="7" eb="10">
      <t>ジギョウシャ</t>
    </rPh>
    <phoneticPr fontId="1"/>
  </si>
  <si>
    <t>※含まれている場合は理由を明記のこと</t>
    <rPh sb="1" eb="2">
      <t>フク</t>
    </rPh>
    <rPh sb="7" eb="9">
      <t>バアイ</t>
    </rPh>
    <rPh sb="10" eb="12">
      <t>リユウ</t>
    </rPh>
    <rPh sb="13" eb="15">
      <t>メイキ</t>
    </rPh>
    <phoneticPr fontId="1"/>
  </si>
  <si>
    <t>※新規の場合は通帳の写し（支店、口座番号、名義等明記）を添付。</t>
    <rPh sb="1" eb="3">
      <t>シンキ</t>
    </rPh>
    <rPh sb="4" eb="6">
      <t>バアイ</t>
    </rPh>
    <rPh sb="7" eb="9">
      <t>ツウチョウ</t>
    </rPh>
    <rPh sb="10" eb="11">
      <t>ウツ</t>
    </rPh>
    <rPh sb="13" eb="15">
      <t>シテン</t>
    </rPh>
    <rPh sb="16" eb="18">
      <t>コウザ</t>
    </rPh>
    <rPh sb="18" eb="20">
      <t>バンゴウ</t>
    </rPh>
    <rPh sb="21" eb="23">
      <t>メイギ</t>
    </rPh>
    <rPh sb="23" eb="24">
      <t>トウ</t>
    </rPh>
    <rPh sb="24" eb="26">
      <t>メイキ</t>
    </rPh>
    <rPh sb="28" eb="30">
      <t>テンプ</t>
    </rPh>
    <phoneticPr fontId="1"/>
  </si>
  <si>
    <t>未設立</t>
    <rPh sb="0" eb="1">
      <t>ミ</t>
    </rPh>
    <rPh sb="1" eb="3">
      <t>セツリツ</t>
    </rPh>
    <phoneticPr fontId="1"/>
  </si>
  <si>
    <t>ハード</t>
    <phoneticPr fontId="1"/>
  </si>
  <si>
    <t>委託</t>
    <rPh sb="0" eb="2">
      <t>イタク</t>
    </rPh>
    <phoneticPr fontId="1"/>
  </si>
  <si>
    <t>単価</t>
    <rPh sb="0" eb="2">
      <t>タンカ</t>
    </rPh>
    <phoneticPr fontId="1"/>
  </si>
  <si>
    <t>税</t>
    <rPh sb="0" eb="1">
      <t>ゼイ</t>
    </rPh>
    <phoneticPr fontId="1"/>
  </si>
  <si>
    <t>合　　計</t>
    <rPh sb="0" eb="1">
      <t>ゴウ</t>
    </rPh>
    <rPh sb="3" eb="4">
      <t>ケイ</t>
    </rPh>
    <phoneticPr fontId="1"/>
  </si>
  <si>
    <t>代表者の役職</t>
    <rPh sb="0" eb="3">
      <t>ダイヒョウシャ</t>
    </rPh>
    <rPh sb="4" eb="6">
      <t>ヤクショク</t>
    </rPh>
    <phoneticPr fontId="1"/>
  </si>
  <si>
    <t>代表者の氏名</t>
    <rPh sb="0" eb="3">
      <t>ダイヒョウシャ</t>
    </rPh>
    <rPh sb="4" eb="6">
      <t>シメイ</t>
    </rPh>
    <phoneticPr fontId="1"/>
  </si>
  <si>
    <r>
      <t>設立年度</t>
    </r>
    <r>
      <rPr>
        <sz val="10"/>
        <color theme="1"/>
        <rFont val="游ゴシック"/>
        <family val="3"/>
        <charset val="128"/>
        <scheme val="minor"/>
      </rPr>
      <t>（設立予定年月）</t>
    </r>
    <rPh sb="0" eb="2">
      <t>セツリツ</t>
    </rPh>
    <rPh sb="2" eb="4">
      <t>ネンド</t>
    </rPh>
    <rPh sb="5" eb="7">
      <t>セツリツ</t>
    </rPh>
    <rPh sb="7" eb="9">
      <t>ヨテイ</t>
    </rPh>
    <rPh sb="9" eb="11">
      <t>ネンゲツ</t>
    </rPh>
    <phoneticPr fontId="1"/>
  </si>
  <si>
    <t>団体の活動目的</t>
    <rPh sb="0" eb="2">
      <t>ダンタイ</t>
    </rPh>
    <rPh sb="3" eb="5">
      <t>カツドウ</t>
    </rPh>
    <rPh sb="5" eb="7">
      <t>モクテキ</t>
    </rPh>
    <phoneticPr fontId="1"/>
  </si>
  <si>
    <t>団体構成員の所属先や職業</t>
    <rPh sb="0" eb="2">
      <t>ダンタイ</t>
    </rPh>
    <rPh sb="2" eb="5">
      <t>コウセイイン</t>
    </rPh>
    <rPh sb="6" eb="9">
      <t>ショゾクサキ</t>
    </rPh>
    <rPh sb="10" eb="12">
      <t>ショクギョウ</t>
    </rPh>
    <phoneticPr fontId="1"/>
  </si>
  <si>
    <t>団体のHPやSNSのアドレス</t>
    <rPh sb="0" eb="2">
      <t>ダンタイ</t>
    </rPh>
    <phoneticPr fontId="1"/>
  </si>
  <si>
    <t>http://www.jomon.ne.jp/~mozaidan/</t>
    <phoneticPr fontId="1"/>
  </si>
  <si>
    <t>過去５年以内にこの申請の団体及び関係者が暴力団等反社会的勢力に該当し、又は反社会的勢力と関係を有する。</t>
    <rPh sb="0" eb="2">
      <t>カコ</t>
    </rPh>
    <rPh sb="3" eb="4">
      <t>ネン</t>
    </rPh>
    <rPh sb="4" eb="6">
      <t>イナイ</t>
    </rPh>
    <rPh sb="9" eb="11">
      <t>シンセイ</t>
    </rPh>
    <rPh sb="12" eb="14">
      <t>ダンタイ</t>
    </rPh>
    <rPh sb="14" eb="15">
      <t>オヨ</t>
    </rPh>
    <rPh sb="16" eb="19">
      <t>カンケイシャ</t>
    </rPh>
    <rPh sb="20" eb="23">
      <t>ボウリョクダン</t>
    </rPh>
    <rPh sb="23" eb="24">
      <t>トウ</t>
    </rPh>
    <rPh sb="24" eb="28">
      <t>ハンシャカイテキ</t>
    </rPh>
    <rPh sb="28" eb="30">
      <t>セイリョク</t>
    </rPh>
    <rPh sb="31" eb="33">
      <t>ガイトウ</t>
    </rPh>
    <rPh sb="35" eb="36">
      <t>マタ</t>
    </rPh>
    <rPh sb="37" eb="38">
      <t>ハン</t>
    </rPh>
    <rPh sb="38" eb="41">
      <t>シャカイテキ</t>
    </rPh>
    <rPh sb="41" eb="43">
      <t>セイリョク</t>
    </rPh>
    <rPh sb="44" eb="46">
      <t>カンケイ</t>
    </rPh>
    <rPh sb="47" eb="48">
      <t>ユウ</t>
    </rPh>
    <phoneticPr fontId="1"/>
  </si>
  <si>
    <t>過去において法令等に違反する等の不正行為を行い、不正を行った年度の翌年度以降５年を経過していない。</t>
    <rPh sb="6" eb="8">
      <t>ホウレイ</t>
    </rPh>
    <rPh sb="8" eb="9">
      <t>トウ</t>
    </rPh>
    <rPh sb="10" eb="12">
      <t>イハン</t>
    </rPh>
    <rPh sb="14" eb="15">
      <t>トウ</t>
    </rPh>
    <rPh sb="16" eb="18">
      <t>フセイ</t>
    </rPh>
    <rPh sb="18" eb="20">
      <t>コウイ</t>
    </rPh>
    <rPh sb="21" eb="22">
      <t>オコナ</t>
    </rPh>
    <rPh sb="24" eb="26">
      <t>フセイ</t>
    </rPh>
    <rPh sb="27" eb="28">
      <t>オコナ</t>
    </rPh>
    <rPh sb="30" eb="32">
      <t>ネンド</t>
    </rPh>
    <rPh sb="33" eb="36">
      <t>ヨクネンド</t>
    </rPh>
    <rPh sb="36" eb="38">
      <t>イコウ</t>
    </rPh>
    <rPh sb="39" eb="40">
      <t>ネン</t>
    </rPh>
    <rPh sb="41" eb="43">
      <t>ケイカ</t>
    </rPh>
    <phoneticPr fontId="1"/>
  </si>
  <si>
    <t>＜注意＞</t>
    <rPh sb="1" eb="3">
      <t>チュウイ</t>
    </rPh>
    <phoneticPr fontId="1"/>
  </si>
  <si>
    <t>応募事業の背景
（これまでの取組・現状）</t>
    <rPh sb="0" eb="2">
      <t>オウボ</t>
    </rPh>
    <rPh sb="2" eb="4">
      <t>ジギョウ</t>
    </rPh>
    <rPh sb="5" eb="7">
      <t>ハイケイ</t>
    </rPh>
    <rPh sb="14" eb="15">
      <t>ト</t>
    </rPh>
    <rPh sb="15" eb="16">
      <t>ク</t>
    </rPh>
    <rPh sb="17" eb="19">
      <t>ゲンジョウ</t>
    </rPh>
    <phoneticPr fontId="1"/>
  </si>
  <si>
    <t>過去利用の有無（前身団体含む）</t>
    <rPh sb="0" eb="2">
      <t>カコ</t>
    </rPh>
    <rPh sb="2" eb="4">
      <t>リヨウ</t>
    </rPh>
    <rPh sb="5" eb="7">
      <t>ウム</t>
    </rPh>
    <rPh sb="8" eb="10">
      <t>ゼンシン</t>
    </rPh>
    <rPh sb="10" eb="12">
      <t>ダンタイ</t>
    </rPh>
    <rPh sb="12" eb="13">
      <t>フク</t>
    </rPh>
    <phoneticPr fontId="1"/>
  </si>
  <si>
    <r>
      <t>　・「②申請書」以降を作成する場合、</t>
    </r>
    <r>
      <rPr>
        <b/>
        <u/>
        <sz val="12"/>
        <color theme="1"/>
        <rFont val="ＭＳ 明朝"/>
        <family val="1"/>
        <charset val="128"/>
      </rPr>
      <t>転記元の「①要望書」は修正しないでください。</t>
    </r>
    <r>
      <rPr>
        <sz val="12"/>
        <color theme="1"/>
        <rFont val="ＭＳ 明朝"/>
        <family val="1"/>
        <charset val="128"/>
      </rPr>
      <t>関数を削除し直接入力のこと。</t>
    </r>
    <rPh sb="4" eb="7">
      <t>シンセイショ</t>
    </rPh>
    <rPh sb="8" eb="10">
      <t>イコウ</t>
    </rPh>
    <rPh sb="11" eb="13">
      <t>サクセイ</t>
    </rPh>
    <rPh sb="15" eb="17">
      <t>バアイ</t>
    </rPh>
    <rPh sb="18" eb="20">
      <t>テンキ</t>
    </rPh>
    <rPh sb="20" eb="21">
      <t>モト</t>
    </rPh>
    <rPh sb="24" eb="27">
      <t>ヨウボウショ</t>
    </rPh>
    <rPh sb="29" eb="31">
      <t>シュウセイ</t>
    </rPh>
    <rPh sb="40" eb="42">
      <t>カンスウ</t>
    </rPh>
    <rPh sb="43" eb="45">
      <t>サクジョ</t>
    </rPh>
    <rPh sb="46" eb="48">
      <t>チョクセツ</t>
    </rPh>
    <rPh sb="48" eb="50">
      <t>ニュウリョク</t>
    </rPh>
    <phoneticPr fontId="1"/>
  </si>
  <si>
    <t>事業の新規性（継続事業の場合は過年度との違い）</t>
    <rPh sb="0" eb="2">
      <t>ジギョウ</t>
    </rPh>
    <rPh sb="3" eb="6">
      <t>シンキセイ</t>
    </rPh>
    <rPh sb="7" eb="11">
      <t>ケイゾクジギョウ</t>
    </rPh>
    <rPh sb="12" eb="14">
      <t>バアイ</t>
    </rPh>
    <rPh sb="15" eb="18">
      <t>カネンド</t>
    </rPh>
    <rPh sb="20" eb="21">
      <t>チガ</t>
    </rPh>
    <phoneticPr fontId="1"/>
  </si>
  <si>
    <t>具体的な数値目標</t>
    <rPh sb="0" eb="3">
      <t>グタイテキ</t>
    </rPh>
    <rPh sb="4" eb="6">
      <t>スウチ</t>
    </rPh>
    <rPh sb="6" eb="8">
      <t>モクヒョウ</t>
    </rPh>
    <phoneticPr fontId="1"/>
  </si>
  <si>
    <t>計</t>
    <rPh sb="0" eb="1">
      <t>ケイ</t>
    </rPh>
    <phoneticPr fontId="1"/>
  </si>
  <si>
    <t>比率</t>
    <rPh sb="0" eb="2">
      <t>ヒリツ</t>
    </rPh>
    <phoneticPr fontId="1"/>
  </si>
  <si>
    <t>単価</t>
    <rPh sb="0" eb="2">
      <t>タンカ</t>
    </rPh>
    <phoneticPr fontId="1"/>
  </si>
  <si>
    <t>数量</t>
    <rPh sb="0" eb="2">
      <t>スウリョウ</t>
    </rPh>
    <phoneticPr fontId="1"/>
  </si>
  <si>
    <t>数量
単位</t>
    <rPh sb="0" eb="2">
      <t>スウリョウ</t>
    </rPh>
    <rPh sb="3" eb="5">
      <t>タンイ</t>
    </rPh>
    <phoneticPr fontId="1"/>
  </si>
  <si>
    <t>数量</t>
    <rPh sb="0" eb="2">
      <t>スウリョウ</t>
    </rPh>
    <phoneticPr fontId="1"/>
  </si>
  <si>
    <t>人</t>
    <rPh sb="0" eb="1">
      <t>ヒト</t>
    </rPh>
    <phoneticPr fontId="1"/>
  </si>
  <si>
    <t>回</t>
    <rPh sb="0" eb="1">
      <t>カイ</t>
    </rPh>
    <phoneticPr fontId="1"/>
  </si>
  <si>
    <t>個</t>
    <rPh sb="0" eb="1">
      <t>コ</t>
    </rPh>
    <phoneticPr fontId="1"/>
  </si>
  <si>
    <t>式</t>
    <rPh sb="0" eb="1">
      <t>シキ</t>
    </rPh>
    <phoneticPr fontId="1"/>
  </si>
  <si>
    <t>種類</t>
    <rPh sb="0" eb="1">
      <t>シュルイ</t>
    </rPh>
    <phoneticPr fontId="1"/>
  </si>
  <si>
    <t>数量
単位</t>
    <rPh sb="0" eb="2">
      <t>スウリョウ</t>
    </rPh>
    <rPh sb="3" eb="5">
      <t>タンイ</t>
    </rPh>
    <phoneticPr fontId="1"/>
  </si>
  <si>
    <t>税</t>
    <rPh sb="0" eb="1">
      <t>ゼイ</t>
    </rPh>
    <phoneticPr fontId="1"/>
  </si>
  <si>
    <t>○</t>
    <phoneticPr fontId="1"/>
  </si>
  <si>
    <t>生産量○○・出荷額△△（前年比◇％・□％）</t>
    <rPh sb="0" eb="3">
      <t>セイサンリョウ</t>
    </rPh>
    <rPh sb="6" eb="9">
      <t>シュッカガク</t>
    </rPh>
    <rPh sb="12" eb="15">
      <t>ゼンネンヒ</t>
    </rPh>
    <phoneticPr fontId="1"/>
  </si>
  <si>
    <t>①
②
③
④
⑤
⑥</t>
    <phoneticPr fontId="1"/>
  </si>
  <si>
    <t>・先進地視察（１日・２日）
・マニュアル作成の打合せ
・アンケート調査</t>
    <rPh sb="1" eb="4">
      <t>センシンチ</t>
    </rPh>
    <rPh sb="4" eb="6">
      <t>シサツ</t>
    </rPh>
    <rPh sb="8" eb="9">
      <t>ニチ</t>
    </rPh>
    <rPh sb="11" eb="12">
      <t>ニチ</t>
    </rPh>
    <rPh sb="20" eb="22">
      <t>サクセイ</t>
    </rPh>
    <rPh sb="23" eb="25">
      <t>ウチアワ</t>
    </rPh>
    <rPh sb="33" eb="35">
      <t>チョウサ</t>
    </rPh>
    <phoneticPr fontId="1"/>
  </si>
  <si>
    <t>○</t>
  </si>
  <si>
    <t>①</t>
    <phoneticPr fontId="1"/>
  </si>
  <si>
    <t>事業の背景
（これまでの取組・現状）</t>
    <rPh sb="0" eb="2">
      <t>ジギョウ</t>
    </rPh>
    <rPh sb="3" eb="5">
      <t>ハイケイ</t>
    </rPh>
    <rPh sb="12" eb="13">
      <t>ト</t>
    </rPh>
    <rPh sb="13" eb="14">
      <t>ク</t>
    </rPh>
    <rPh sb="15" eb="17">
      <t>ゲンジョウ</t>
    </rPh>
    <phoneticPr fontId="1"/>
  </si>
  <si>
    <t>・事業の応募に使用</t>
    <rPh sb="1" eb="3">
      <t>ジギョウ</t>
    </rPh>
    <rPh sb="4" eb="6">
      <t>オウボ</t>
    </rPh>
    <rPh sb="7" eb="9">
      <t>シヨウ</t>
    </rPh>
    <phoneticPr fontId="1"/>
  </si>
  <si>
    <t>・応募事業が採択された後、交付申請書の提出に使用</t>
    <phoneticPr fontId="1"/>
  </si>
  <si>
    <t>・（精算払）実績報告提出、助成金額確定通知の後、助成金の請求に使用</t>
    <rPh sb="2" eb="4">
      <t>セイサン</t>
    </rPh>
    <rPh sb="4" eb="5">
      <t>バラ</t>
    </rPh>
    <rPh sb="6" eb="8">
      <t>ジッセキ</t>
    </rPh>
    <rPh sb="8" eb="10">
      <t>ホウコク</t>
    </rPh>
    <rPh sb="10" eb="12">
      <t>テイシュツ</t>
    </rPh>
    <rPh sb="13" eb="15">
      <t>ジョセイ</t>
    </rPh>
    <rPh sb="15" eb="16">
      <t>キン</t>
    </rPh>
    <rPh sb="16" eb="17">
      <t>ガク</t>
    </rPh>
    <rPh sb="17" eb="19">
      <t>カクテイ</t>
    </rPh>
    <rPh sb="19" eb="21">
      <t>ツウチ</t>
    </rPh>
    <rPh sb="22" eb="23">
      <t>ノチ</t>
    </rPh>
    <rPh sb="24" eb="26">
      <t>ジョセイ</t>
    </rPh>
    <rPh sb="26" eb="27">
      <t>キン</t>
    </rPh>
    <rPh sb="28" eb="30">
      <t>セイキュウ</t>
    </rPh>
    <rPh sb="31" eb="33">
      <t>シヨウ</t>
    </rPh>
    <phoneticPr fontId="1"/>
  </si>
  <si>
    <t>助成金の額の確定通知を確認後、提出</t>
    <rPh sb="0" eb="3">
      <t>ジョセイキン</t>
    </rPh>
    <rPh sb="4" eb="5">
      <t>ガク</t>
    </rPh>
    <rPh sb="6" eb="8">
      <t>カクテイ</t>
    </rPh>
    <rPh sb="8" eb="10">
      <t>ツウチ</t>
    </rPh>
    <rPh sb="11" eb="13">
      <t>カクニン</t>
    </rPh>
    <rPh sb="13" eb="14">
      <t>ゴ</t>
    </rPh>
    <rPh sb="15" eb="17">
      <t>テイシュツ</t>
    </rPh>
    <phoneticPr fontId="1"/>
  </si>
  <si>
    <t>・郵送＋メール
※様式のみメールでも追加提出
※白黒・両面可</t>
    <rPh sb="1" eb="3">
      <t>ユウソウ</t>
    </rPh>
    <rPh sb="9" eb="11">
      <t>ヨウシキ</t>
    </rPh>
    <rPh sb="18" eb="20">
      <t>ツイカ</t>
    </rPh>
    <rPh sb="20" eb="22">
      <t>テイシュツ</t>
    </rPh>
    <phoneticPr fontId="1"/>
  </si>
  <si>
    <t>・郵送＋メール
※様式のみメールでも追加提出
※白黒・両面可</t>
    <rPh sb="1" eb="3">
      <t>ユウソウ</t>
    </rPh>
    <phoneticPr fontId="1"/>
  </si>
  <si>
    <t>○ファイル入力に当たっての留意事項</t>
    <rPh sb="5" eb="7">
      <t>ニュウリョク</t>
    </rPh>
    <rPh sb="8" eb="9">
      <t>ア</t>
    </rPh>
    <rPh sb="13" eb="15">
      <t>リュウイ</t>
    </rPh>
    <rPh sb="15" eb="17">
      <t>ジコウ</t>
    </rPh>
    <phoneticPr fontId="1"/>
  </si>
  <si>
    <t>２　入力方法</t>
    <rPh sb="2" eb="4">
      <t>ニュウリョク</t>
    </rPh>
    <rPh sb="4" eb="6">
      <t>ホウホウ</t>
    </rPh>
    <phoneticPr fontId="1"/>
  </si>
  <si>
    <t>　　各書類の作成に当たっては、各シートの記載例、解説や(別資料)「各書類作成に当たっての留意点」を確認</t>
    <rPh sb="2" eb="3">
      <t>カク</t>
    </rPh>
    <rPh sb="3" eb="5">
      <t>ショルイ</t>
    </rPh>
    <rPh sb="6" eb="8">
      <t>サクセイ</t>
    </rPh>
    <rPh sb="9" eb="10">
      <t>ア</t>
    </rPh>
    <rPh sb="15" eb="16">
      <t>カク</t>
    </rPh>
    <rPh sb="20" eb="23">
      <t>キサイレイ</t>
    </rPh>
    <rPh sb="24" eb="26">
      <t>カイセツ</t>
    </rPh>
    <rPh sb="28" eb="29">
      <t>ベツ</t>
    </rPh>
    <rPh sb="29" eb="31">
      <t>シリョウ</t>
    </rPh>
    <rPh sb="33" eb="34">
      <t>カク</t>
    </rPh>
    <rPh sb="34" eb="36">
      <t>ショルイ</t>
    </rPh>
    <rPh sb="36" eb="38">
      <t>サクセイ</t>
    </rPh>
    <rPh sb="39" eb="40">
      <t>ア</t>
    </rPh>
    <rPh sb="44" eb="47">
      <t>リュウイテン</t>
    </rPh>
    <rPh sb="49" eb="51">
      <t>カクニン</t>
    </rPh>
    <phoneticPr fontId="1"/>
  </si>
  <si>
    <t>　　してください。</t>
    <phoneticPr fontId="1"/>
  </si>
  <si>
    <t>事業実施年度の具体的な目標・成果</t>
    <rPh sb="0" eb="2">
      <t>ジギョウ</t>
    </rPh>
    <rPh sb="2" eb="4">
      <t>ジッシ</t>
    </rPh>
    <rPh sb="4" eb="6">
      <t>ネンド</t>
    </rPh>
    <rPh sb="7" eb="10">
      <t>グタイテキ</t>
    </rPh>
    <rPh sb="11" eb="13">
      <t>モクヒョウ</t>
    </rPh>
    <rPh sb="14" eb="16">
      <t>セイカ</t>
    </rPh>
    <phoneticPr fontId="1"/>
  </si>
  <si>
    <t>生産者の技術格差を解消できるような、生産方法等についてのマニュアルを１冊作成。</t>
    <rPh sb="0" eb="3">
      <t>セイサンシャ</t>
    </rPh>
    <rPh sb="4" eb="6">
      <t>ギジュツ</t>
    </rPh>
    <rPh sb="6" eb="8">
      <t>カクサ</t>
    </rPh>
    <rPh sb="9" eb="11">
      <t>カイショウ</t>
    </rPh>
    <rPh sb="18" eb="20">
      <t>セイサン</t>
    </rPh>
    <rPh sb="20" eb="22">
      <t>ホウホウ</t>
    </rPh>
    <rPh sb="22" eb="23">
      <t>トウ</t>
    </rPh>
    <rPh sb="35" eb="36">
      <t>サツ</t>
    </rPh>
    <rPh sb="36" eb="38">
      <t>サクセイ</t>
    </rPh>
    <phoneticPr fontId="1"/>
  </si>
  <si>
    <t>店頭でのPR活動を３回実施、アンケートを○名から収集。</t>
    <rPh sb="0" eb="2">
      <t>テントウ</t>
    </rPh>
    <rPh sb="6" eb="8">
      <t>カツドウ</t>
    </rPh>
    <rPh sb="10" eb="11">
      <t>カイ</t>
    </rPh>
    <rPh sb="11" eb="13">
      <t>ジッシ</t>
    </rPh>
    <rPh sb="21" eb="22">
      <t>メイ</t>
    </rPh>
    <rPh sb="24" eb="26">
      <t>シュウシュウ</t>
    </rPh>
    <phoneticPr fontId="1"/>
  </si>
  <si>
    <t>今後の取組予定、目標</t>
    <rPh sb="0" eb="2">
      <t>コンゴ</t>
    </rPh>
    <rPh sb="3" eb="5">
      <t>トリクミ</t>
    </rPh>
    <rPh sb="5" eb="7">
      <t>ヨテイ</t>
    </rPh>
    <rPh sb="8" eb="10">
      <t>モクヒョウ</t>
    </rPh>
    <phoneticPr fontId="1"/>
  </si>
  <si>
    <t>要望事業と関連の高い自主事業（当該年度に実施予定がある場合）</t>
    <rPh sb="0" eb="4">
      <t>ヨウボウジギョウ</t>
    </rPh>
    <rPh sb="5" eb="7">
      <t>カンレン</t>
    </rPh>
    <rPh sb="8" eb="9">
      <t>タカ</t>
    </rPh>
    <rPh sb="10" eb="14">
      <t>ジシュジギョウ</t>
    </rPh>
    <rPh sb="15" eb="19">
      <t>トウガイネンド</t>
    </rPh>
    <rPh sb="20" eb="22">
      <t>ジッシ</t>
    </rPh>
    <rPh sb="22" eb="24">
      <t>ヨテイ</t>
    </rPh>
    <rPh sb="27" eb="29">
      <t>バアイ</t>
    </rPh>
    <phoneticPr fontId="1"/>
  </si>
  <si>
    <t>・生産者の増加（○名→△名）
・技術格差解消
・県内での認知度向上
・ブランド化</t>
    <rPh sb="1" eb="4">
      <t>セイサンシャ</t>
    </rPh>
    <rPh sb="5" eb="7">
      <t>ゾウカ</t>
    </rPh>
    <rPh sb="9" eb="10">
      <t>メイ</t>
    </rPh>
    <rPh sb="12" eb="13">
      <t>メイ</t>
    </rPh>
    <rPh sb="16" eb="18">
      <t>ギジュツ</t>
    </rPh>
    <rPh sb="18" eb="20">
      <t>カクサ</t>
    </rPh>
    <rPh sb="20" eb="22">
      <t>カイショウ</t>
    </rPh>
    <rPh sb="24" eb="26">
      <t>ケンナイ</t>
    </rPh>
    <rPh sb="28" eb="31">
      <t>ニンチド</t>
    </rPh>
    <rPh sb="31" eb="33">
      <t>コウジョウ</t>
    </rPh>
    <rPh sb="39" eb="40">
      <t>カ</t>
    </rPh>
    <phoneticPr fontId="1"/>
  </si>
  <si>
    <t>平成○○年度　～～～
令和△△年度　～～～</t>
    <rPh sb="0" eb="2">
      <t>ヘイセイ</t>
    </rPh>
    <rPh sb="4" eb="6">
      <t>ネンド</t>
    </rPh>
    <rPh sb="11" eb="13">
      <t>レイワ</t>
    </rPh>
    <rPh sb="15" eb="17">
      <t>ネンド</t>
    </rPh>
    <phoneticPr fontId="1"/>
  </si>
  <si>
    <t>補助金名、交付機関名を記入</t>
    <rPh sb="0" eb="3">
      <t>ホジョキン</t>
    </rPh>
    <rPh sb="3" eb="4">
      <t>メイ</t>
    </rPh>
    <rPh sb="5" eb="7">
      <t>コウフ</t>
    </rPh>
    <rPh sb="7" eb="9">
      <t>キカン</t>
    </rPh>
    <rPh sb="9" eb="10">
      <t>メイ</t>
    </rPh>
    <rPh sb="11" eb="13">
      <t>キニュウ</t>
    </rPh>
    <phoneticPr fontId="1"/>
  </si>
  <si>
    <t>有料試食○×＠□円</t>
    <rPh sb="0" eb="2">
      <t>ユウリョウ</t>
    </rPh>
    <rPh sb="2" eb="4">
      <t>シショク</t>
    </rPh>
    <rPh sb="8" eb="9">
      <t>エン</t>
    </rPh>
    <phoneticPr fontId="1"/>
  </si>
  <si>
    <t>会費から</t>
    <rPh sb="0" eb="2">
      <t>カイヒ</t>
    </rPh>
    <phoneticPr fontId="1"/>
  </si>
  <si>
    <t>パンフレット広告協賛○社×○円</t>
    <rPh sb="6" eb="8">
      <t>コウコク</t>
    </rPh>
    <rPh sb="8" eb="10">
      <t>キョウサン</t>
    </rPh>
    <rPh sb="11" eb="12">
      <t>シャ</t>
    </rPh>
    <rPh sb="14" eb="15">
      <t>エン</t>
    </rPh>
    <phoneticPr fontId="1"/>
  </si>
  <si>
    <t>事業の課題（助成事業が必要な理由）</t>
    <rPh sb="0" eb="2">
      <t>ジギョウ</t>
    </rPh>
    <rPh sb="3" eb="5">
      <t>カダイ</t>
    </rPh>
    <rPh sb="6" eb="8">
      <t>ジョセイ</t>
    </rPh>
    <rPh sb="8" eb="10">
      <t>ジギョウ</t>
    </rPh>
    <rPh sb="11" eb="13">
      <t>ヒツヨウ</t>
    </rPh>
    <rPh sb="14" eb="16">
      <t>リユウ</t>
    </rPh>
    <phoneticPr fontId="1"/>
  </si>
  <si>
    <t xml:space="preserve">・生産に関して、生産者間での技術格差がある
・安定かつ十分な供給体制がまだ不十分
</t>
    <rPh sb="1" eb="3">
      <t>セイサン</t>
    </rPh>
    <rPh sb="4" eb="5">
      <t>カン</t>
    </rPh>
    <rPh sb="8" eb="11">
      <t>セイサンシャ</t>
    </rPh>
    <rPh sb="11" eb="12">
      <t>カン</t>
    </rPh>
    <rPh sb="14" eb="16">
      <t>ギジュツ</t>
    </rPh>
    <rPh sb="16" eb="18">
      <t>カクサ</t>
    </rPh>
    <rPh sb="23" eb="25">
      <t>アンテイ</t>
    </rPh>
    <rPh sb="27" eb="29">
      <t>ジュウブン</t>
    </rPh>
    <rPh sb="30" eb="32">
      <t>キョウキュウ</t>
    </rPh>
    <rPh sb="32" eb="34">
      <t>タイセイ</t>
    </rPh>
    <rPh sb="37" eb="40">
      <t>フジュウブン</t>
    </rPh>
    <phoneticPr fontId="1"/>
  </si>
  <si>
    <t xml:space="preserve">ア　PR用資材作成
①いつ　５月～７月
③対象　売場（スーパー等）でのPR活動
④何を行う　PR用のミニのぼり（○個）、売場POP（○個）の作成
⑤直営か否か　□□へ委託
イ　売場でのPR活動
①いつ　８月～９月（計３回）
②どこで　○○、△△、□□
③対象　一般客
④何を行う　売場でのPR活動とアンケート調査
</t>
    <rPh sb="74" eb="76">
      <t>チョクエイ</t>
    </rPh>
    <rPh sb="77" eb="78">
      <t>イナ</t>
    </rPh>
    <phoneticPr fontId="1"/>
  </si>
  <si>
    <t>・生産者の増加（○名→△名）
・技術格差解消
・県内での認知度向上
・ブランド化</t>
    <phoneticPr fontId="1"/>
  </si>
  <si>
    <t>平成○○年度　～～～
令和△△年度　～～～</t>
    <rPh sb="11" eb="13">
      <t>レイワ</t>
    </rPh>
    <phoneticPr fontId="1"/>
  </si>
  <si>
    <t>　・行・列の追加や削除はしないでください。</t>
    <rPh sb="2" eb="3">
      <t>ギョウ</t>
    </rPh>
    <rPh sb="4" eb="5">
      <t>レツ</t>
    </rPh>
    <rPh sb="6" eb="8">
      <t>ツイカ</t>
    </rPh>
    <rPh sb="9" eb="11">
      <t>サクジョ</t>
    </rPh>
    <phoneticPr fontId="1"/>
  </si>
  <si>
    <t>①</t>
    <phoneticPr fontId="1"/>
  </si>
  <si>
    <t>○</t>
    <phoneticPr fontId="1"/>
  </si>
  <si>
    <t>個</t>
    <rPh sb="0" eb="1">
      <t>コ</t>
    </rPh>
    <phoneticPr fontId="1"/>
  </si>
  <si>
    <t>個</t>
    <rPh sb="0" eb="1">
      <t>コ</t>
    </rPh>
    <phoneticPr fontId="1"/>
  </si>
  <si>
    <t>○</t>
    <phoneticPr fontId="1"/>
  </si>
  <si>
    <t>栽培用機材（○○○）</t>
    <phoneticPr fontId="1"/>
  </si>
  <si>
    <r>
      <t>ア　先進地視察
①いつ　8月21日、22日
②どこで　○○県○○市○○農場
　※○○農場は～～～～
③対象　○○組合：○○○○、△△△△（計２名）
　　　　</t>
    </r>
    <r>
      <rPr>
        <u/>
        <sz val="9"/>
        <color theme="1"/>
        <rFont val="游ゴシック"/>
        <family val="3"/>
        <charset val="128"/>
        <scheme val="minor"/>
      </rPr>
      <t>○○研究機関：○○○○</t>
    </r>
    <r>
      <rPr>
        <sz val="9"/>
        <color theme="1"/>
        <rFont val="游ゴシック"/>
        <family val="2"/>
        <scheme val="minor"/>
      </rPr>
      <t xml:space="preserve">
④何を行う　生産方法、技術普及の方法（マニュアル化）について視察</t>
    </r>
    <r>
      <rPr>
        <u/>
        <sz val="9"/>
        <color theme="1"/>
        <rFont val="游ゴシック"/>
        <family val="3"/>
        <charset val="128"/>
        <scheme val="minor"/>
      </rPr>
      <t>を行った。</t>
    </r>
    <r>
      <rPr>
        <sz val="9"/>
        <color theme="1"/>
        <rFont val="游ゴシック"/>
        <family val="2"/>
        <scheme val="minor"/>
      </rPr>
      <t xml:space="preserve">
※別紙１（視察の様子）
イ　マニュアル作成
①いつ　８月～１２月
②どこで　貸し会議室
③対象　○○組合員（○名）
④何を行う　
１．機材導入による試験栽培
２．マニュアル作成に向けた打合せ（○回）
</t>
    </r>
    <r>
      <rPr>
        <u/>
        <sz val="9"/>
        <color theme="1"/>
        <rFont val="游ゴシック"/>
        <family val="3"/>
        <charset val="128"/>
        <scheme val="minor"/>
      </rPr>
      <t>３.   マニュアル作成について、県・市・研究機関からのアドバイス会議を実施（1回）</t>
    </r>
    <r>
      <rPr>
        <sz val="9"/>
        <color theme="1"/>
        <rFont val="游ゴシック"/>
        <family val="2"/>
        <scheme val="minor"/>
      </rPr>
      <t xml:space="preserve">
４．マニュアル作成・印刷（○部）</t>
    </r>
    <rPh sb="80" eb="82">
      <t>ケンキュウ</t>
    </rPh>
    <rPh sb="82" eb="84">
      <t>キカン</t>
    </rPh>
    <rPh sb="123" eb="124">
      <t>オコナ</t>
    </rPh>
    <rPh sb="129" eb="131">
      <t>ベッシ</t>
    </rPh>
    <rPh sb="133" eb="135">
      <t>シサツ</t>
    </rPh>
    <rPh sb="136" eb="138">
      <t>ヨウス</t>
    </rPh>
    <rPh sb="239" eb="241">
      <t>サクセイ</t>
    </rPh>
    <rPh sb="246" eb="247">
      <t>ケン</t>
    </rPh>
    <rPh sb="248" eb="249">
      <t>シ</t>
    </rPh>
    <rPh sb="250" eb="252">
      <t>ケンキュウ</t>
    </rPh>
    <rPh sb="252" eb="254">
      <t>キカン</t>
    </rPh>
    <rPh sb="262" eb="264">
      <t>カイギ</t>
    </rPh>
    <rPh sb="265" eb="267">
      <t>ジッシ</t>
    </rPh>
    <rPh sb="269" eb="270">
      <t>カイ</t>
    </rPh>
    <phoneticPr fontId="1"/>
  </si>
  <si>
    <t>aaa</t>
    <phoneticPr fontId="1"/>
  </si>
  <si>
    <t>栽培用機材（○○○）</t>
    <phoneticPr fontId="1"/>
  </si>
  <si>
    <t>←　押印は不要です。E-mailで提出してください。</t>
    <rPh sb="2" eb="4">
      <t>オウイン</t>
    </rPh>
    <rPh sb="5" eb="7">
      <t>フヨウ</t>
    </rPh>
    <rPh sb="17" eb="19">
      <t>テイシュツ</t>
    </rPh>
    <phoneticPr fontId="1"/>
  </si>
  <si>
    <t>3.商工</t>
    <rPh sb="2" eb="4">
      <t>ショウコウ</t>
    </rPh>
    <phoneticPr fontId="1"/>
  </si>
  <si>
    <t>4.観光</t>
    <rPh sb="2" eb="4">
      <t>カンコウ</t>
    </rPh>
    <phoneticPr fontId="1"/>
  </si>
  <si>
    <r>
      <t>設立年度</t>
    </r>
    <r>
      <rPr>
        <sz val="9"/>
        <color theme="1"/>
        <rFont val="游ゴシック"/>
        <family val="3"/>
        <charset val="128"/>
        <scheme val="minor"/>
      </rPr>
      <t>（設立予定年月）</t>
    </r>
    <rPh sb="0" eb="2">
      <t>セツリツ</t>
    </rPh>
    <rPh sb="2" eb="4">
      <t>ネンド</t>
    </rPh>
    <rPh sb="5" eb="7">
      <t>セツリツ</t>
    </rPh>
    <rPh sb="7" eb="9">
      <t>ヨテイ</t>
    </rPh>
    <rPh sb="9" eb="11">
      <t>ネンゲツ</t>
    </rPh>
    <phoneticPr fontId="1"/>
  </si>
  <si>
    <t>応募事業の背景
（これまでの取組・
現状）</t>
    <rPh sb="0" eb="2">
      <t>オウボ</t>
    </rPh>
    <rPh sb="2" eb="4">
      <t>ジギョウ</t>
    </rPh>
    <rPh sb="5" eb="7">
      <t>ハイケイ</t>
    </rPh>
    <rPh sb="14" eb="15">
      <t>ト</t>
    </rPh>
    <rPh sb="15" eb="16">
      <t>ク</t>
    </rPh>
    <rPh sb="16" eb="18">
      <t>ゲンジョウ</t>
    </rPh>
    <phoneticPr fontId="1"/>
  </si>
  <si>
    <r>
      <t xml:space="preserve">← </t>
    </r>
    <r>
      <rPr>
        <sz val="11"/>
        <color rgb="FFFF0000"/>
        <rFont val="游ゴシック"/>
        <family val="3"/>
        <charset val="128"/>
        <scheme val="minor"/>
      </rPr>
      <t>選択式</t>
    </r>
    <rPh sb="2" eb="5">
      <t>センタクシキ</t>
    </rPh>
    <phoneticPr fontId="1"/>
  </si>
  <si>
    <t>← 入力不要</t>
    <rPh sb="2" eb="4">
      <t>ニュウリョク</t>
    </rPh>
    <rPh sb="4" eb="6">
      <t>フヨウ</t>
    </rPh>
    <phoneticPr fontId="1"/>
  </si>
  <si>
    <t>記載例はこちら→→→→→→→→→→</t>
    <rPh sb="0" eb="3">
      <t>キサイレイ</t>
    </rPh>
    <phoneticPr fontId="1"/>
  </si>
  <si>
    <t>字</t>
    <rPh sb="0" eb="1">
      <t>ジ</t>
    </rPh>
    <phoneticPr fontId="1"/>
  </si>
  <si>
    <t xml:space="preserve">
記載例はこちら→→→→→→→→→→</t>
    <rPh sb="1" eb="4">
      <t>キサイレイ</t>
    </rPh>
    <phoneticPr fontId="1"/>
  </si>
  <si>
    <t>ア.旅費（新幹線）</t>
    <rPh sb="2" eb="4">
      <t>リョヒ</t>
    </rPh>
    <rPh sb="5" eb="8">
      <t>シンカンセン</t>
    </rPh>
    <phoneticPr fontId="1"/>
  </si>
  <si>
    <t>ア.旅費（レンタカー）</t>
    <rPh sb="2" eb="4">
      <t>リョヒ</t>
    </rPh>
    <phoneticPr fontId="1"/>
  </si>
  <si>
    <t>ア.宿泊費</t>
    <rPh sb="2" eb="5">
      <t>シュクハクヒ</t>
    </rPh>
    <phoneticPr fontId="1"/>
  </si>
  <si>
    <t>イ.会議室使用料</t>
    <rPh sb="2" eb="5">
      <t>カイギシツ</t>
    </rPh>
    <rPh sb="5" eb="8">
      <t>シヨウリョウ</t>
    </rPh>
    <phoneticPr fontId="1"/>
  </si>
  <si>
    <t>イ.コピー用紙</t>
    <rPh sb="5" eb="7">
      <t>ヨウシ</t>
    </rPh>
    <phoneticPr fontId="1"/>
  </si>
  <si>
    <t>イ.消耗品</t>
    <rPh sb="2" eb="5">
      <t>ショウモウヒン</t>
    </rPh>
    <phoneticPr fontId="1"/>
  </si>
  <si>
    <t>イ.栽培用機材（○○○）</t>
    <rPh sb="2" eb="5">
      <t>サイバイヨウ</t>
    </rPh>
    <rPh sb="5" eb="7">
      <t>キザイ</t>
    </rPh>
    <phoneticPr fontId="1"/>
  </si>
  <si>
    <t>ア.デザイン委託</t>
    <rPh sb="6" eb="8">
      <t>イタク</t>
    </rPh>
    <phoneticPr fontId="1"/>
  </si>
  <si>
    <t>ア.作成委託</t>
    <rPh sb="2" eb="4">
      <t>サクセイ</t>
    </rPh>
    <rPh sb="4" eb="6">
      <t>イタク</t>
    </rPh>
    <phoneticPr fontId="1"/>
  </si>
  <si>
    <t>（参考）</t>
    <rPh sb="1" eb="3">
      <t>サンコウ</t>
    </rPh>
    <phoneticPr fontId="1"/>
  </si>
  <si>
    <t>具体的な
数値目標</t>
    <rPh sb="0" eb="3">
      <t>グタイテキ</t>
    </rPh>
    <rPh sb="5" eb="7">
      <t>スウチ</t>
    </rPh>
    <rPh sb="7" eb="9">
      <t>モクヒョウ</t>
    </rPh>
    <phoneticPr fontId="1"/>
  </si>
  <si>
    <r>
      <t xml:space="preserve">　← </t>
    </r>
    <r>
      <rPr>
        <sz val="11"/>
        <color rgb="FFFF0000"/>
        <rFont val="游ゴシック"/>
        <family val="3"/>
        <charset val="128"/>
        <scheme val="minor"/>
      </rPr>
      <t>選択式</t>
    </r>
    <rPh sb="3" eb="6">
      <t>センタクシキ</t>
    </rPh>
    <phoneticPr fontId="1"/>
  </si>
  <si>
    <t>×</t>
    <phoneticPr fontId="1"/>
  </si>
  <si>
    <t>事務局確認欄</t>
    <rPh sb="0" eb="3">
      <t>ジムキョク</t>
    </rPh>
    <rPh sb="3" eb="5">
      <t>カクニン</t>
    </rPh>
    <rPh sb="5" eb="6">
      <t>ラン</t>
    </rPh>
    <phoneticPr fontId="1"/>
  </si>
  <si>
    <t>・先進地視察（１日・２日）
・マニュアル作成の打合せ
・機材導入試験栽培</t>
    <rPh sb="1" eb="4">
      <t>センシンチ</t>
    </rPh>
    <rPh sb="4" eb="6">
      <t>シサツ</t>
    </rPh>
    <rPh sb="8" eb="9">
      <t>ニチ</t>
    </rPh>
    <rPh sb="11" eb="12">
      <t>ニチ</t>
    </rPh>
    <rPh sb="20" eb="22">
      <t>サクセイ</t>
    </rPh>
    <rPh sb="23" eb="25">
      <t>ウチアワ</t>
    </rPh>
    <rPh sb="28" eb="30">
      <t>キザイ</t>
    </rPh>
    <rPh sb="30" eb="32">
      <t>ドウニュウ</t>
    </rPh>
    <rPh sb="32" eb="34">
      <t>シケン</t>
    </rPh>
    <rPh sb="34" eb="36">
      <t>サイバイ</t>
    </rPh>
    <phoneticPr fontId="1"/>
  </si>
  <si>
    <t>・マニュアル作成の打合せ
・売場でのPR活動、アンケート調査</t>
    <rPh sb="9" eb="11">
      <t>ウチアワ</t>
    </rPh>
    <rPh sb="28" eb="30">
      <t>チョウサ</t>
    </rPh>
    <phoneticPr fontId="1"/>
  </si>
  <si>
    <t>・マニュアル作成の打合せ
・アンケート調査取りまとめ</t>
    <rPh sb="9" eb="11">
      <t>ウチアワ</t>
    </rPh>
    <rPh sb="19" eb="21">
      <t>チョウサ</t>
    </rPh>
    <rPh sb="21" eb="22">
      <t>ト</t>
    </rPh>
    <phoneticPr fontId="1"/>
  </si>
  <si>
    <t>・マニュアル作成</t>
    <phoneticPr fontId="1"/>
  </si>
  <si>
    <t>・マニュアル印刷配布</t>
    <rPh sb="6" eb="8">
      <t>インサツ</t>
    </rPh>
    <rPh sb="8" eb="10">
      <t>ハイフ</t>
    </rPh>
    <phoneticPr fontId="1"/>
  </si>
  <si>
    <t>①</t>
    <phoneticPr fontId="1"/>
  </si>
  <si>
    <t>イ.栽培用材料費</t>
    <rPh sb="2" eb="5">
      <t>サイバイヨウ</t>
    </rPh>
    <rPh sb="5" eb="8">
      <t>ザイリョウヒ</t>
    </rPh>
    <phoneticPr fontId="1"/>
  </si>
  <si>
    <t>イ.PR用機器（レンタル）</t>
    <rPh sb="4" eb="5">
      <t>ヨウ</t>
    </rPh>
    <rPh sb="5" eb="7">
      <t>キキ</t>
    </rPh>
    <phoneticPr fontId="1"/>
  </si>
  <si>
    <t>イ.売場でのPR委託料</t>
    <rPh sb="2" eb="4">
      <t>ウリバ</t>
    </rPh>
    <rPh sb="8" eb="11">
      <t>イタクリョウ</t>
    </rPh>
    <phoneticPr fontId="1"/>
  </si>
  <si>
    <t>○</t>
    <phoneticPr fontId="1"/>
  </si>
  <si>
    <t>これまでの取組等から生じた課題（応募事業につながる課題）</t>
    <rPh sb="5" eb="7">
      <t>トリクミ</t>
    </rPh>
    <rPh sb="7" eb="8">
      <t>トウ</t>
    </rPh>
    <rPh sb="10" eb="11">
      <t>ショウ</t>
    </rPh>
    <rPh sb="13" eb="15">
      <t>カダイ</t>
    </rPh>
    <rPh sb="16" eb="18">
      <t>オウボ</t>
    </rPh>
    <rPh sb="18" eb="20">
      <t>ジギョウ</t>
    </rPh>
    <rPh sb="25" eb="27">
      <t>カダイ</t>
    </rPh>
    <phoneticPr fontId="1"/>
  </si>
  <si>
    <t>← 入力不要（①要望書5から自動転記）</t>
    <rPh sb="2" eb="4">
      <t>ニュウリョク</t>
    </rPh>
    <rPh sb="4" eb="6">
      <t>フヨウ</t>
    </rPh>
    <rPh sb="8" eb="11">
      <t>ヨウボウショ</t>
    </rPh>
    <rPh sb="14" eb="16">
      <t>ジドウ</t>
    </rPh>
    <rPh sb="16" eb="18">
      <t>テンキ</t>
    </rPh>
    <phoneticPr fontId="1"/>
  </si>
  <si>
    <t>← 入力不要（①要望書4から自動転記）</t>
    <rPh sb="2" eb="4">
      <t>ニュウリョク</t>
    </rPh>
    <rPh sb="4" eb="6">
      <t>フヨウ</t>
    </rPh>
    <rPh sb="8" eb="11">
      <t>ヨウボウショ</t>
    </rPh>
    <rPh sb="14" eb="16">
      <t>ジドウ</t>
    </rPh>
    <rPh sb="16" eb="18">
      <t>テンキ</t>
    </rPh>
    <phoneticPr fontId="1"/>
  </si>
  <si>
    <t>←　自動転記</t>
    <rPh sb="2" eb="4">
      <t>ジドウ</t>
    </rPh>
    <rPh sb="4" eb="6">
      <t>テンキ</t>
    </rPh>
    <phoneticPr fontId="1"/>
  </si>
  <si>
    <t>事業名</t>
    <rPh sb="0" eb="2">
      <t>ジギョウ</t>
    </rPh>
    <rPh sb="2" eb="3">
      <t>メイ</t>
    </rPh>
    <phoneticPr fontId="1"/>
  </si>
  <si>
    <r>
      <t>←　</t>
    </r>
    <r>
      <rPr>
        <sz val="11"/>
        <color rgb="FFFF0000"/>
        <rFont val="游ゴシック"/>
        <family val="3"/>
        <charset val="128"/>
        <scheme val="minor"/>
      </rPr>
      <t>選択式</t>
    </r>
    <r>
      <rPr>
        <sz val="11"/>
        <color theme="1"/>
        <rFont val="游ゴシック"/>
        <family val="2"/>
        <scheme val="minor"/>
      </rPr>
      <t xml:space="preserve">
概算払：事業実施中の支払を希望 ※1回のみ可（支払開始時期は６月下旬以降、全額又は一部（一部の場合は確定後に残額を精算払）)
精算払：実績報告、助成額確定後の支払</t>
    </r>
    <rPh sb="2" eb="5">
      <t>センタクシキ</t>
    </rPh>
    <rPh sb="6" eb="8">
      <t>ガイサン</t>
    </rPh>
    <rPh sb="8" eb="9">
      <t>バラ</t>
    </rPh>
    <rPh sb="10" eb="12">
      <t>ジギョウ</t>
    </rPh>
    <rPh sb="12" eb="14">
      <t>ジッシ</t>
    </rPh>
    <rPh sb="14" eb="15">
      <t>チュウ</t>
    </rPh>
    <rPh sb="16" eb="18">
      <t>シハライ</t>
    </rPh>
    <rPh sb="19" eb="21">
      <t>キボウ</t>
    </rPh>
    <rPh sb="24" eb="25">
      <t>カイ</t>
    </rPh>
    <rPh sb="27" eb="28">
      <t>カ</t>
    </rPh>
    <rPh sb="29" eb="31">
      <t>シハライ</t>
    </rPh>
    <rPh sb="31" eb="33">
      <t>カイシ</t>
    </rPh>
    <rPh sb="33" eb="35">
      <t>ジキ</t>
    </rPh>
    <rPh sb="37" eb="38">
      <t>ガツ</t>
    </rPh>
    <rPh sb="38" eb="40">
      <t>ゲジュン</t>
    </rPh>
    <rPh sb="40" eb="42">
      <t>イコウ</t>
    </rPh>
    <rPh sb="43" eb="45">
      <t>ゼンガク</t>
    </rPh>
    <rPh sb="45" eb="46">
      <t>マタ</t>
    </rPh>
    <rPh sb="47" eb="49">
      <t>イチブ</t>
    </rPh>
    <rPh sb="50" eb="52">
      <t>イチブ</t>
    </rPh>
    <rPh sb="53" eb="55">
      <t>バアイ</t>
    </rPh>
    <rPh sb="56" eb="58">
      <t>カクテイ</t>
    </rPh>
    <rPh sb="58" eb="59">
      <t>ゴ</t>
    </rPh>
    <rPh sb="63" eb="65">
      <t>セイサン</t>
    </rPh>
    <rPh sb="65" eb="66">
      <t>バラ</t>
    </rPh>
    <rPh sb="69" eb="72">
      <t>セイサンバラ</t>
    </rPh>
    <rPh sb="73" eb="75">
      <t>ジッセキ</t>
    </rPh>
    <rPh sb="75" eb="77">
      <t>ホウコク</t>
    </rPh>
    <rPh sb="78" eb="80">
      <t>ジョセイ</t>
    </rPh>
    <rPh sb="80" eb="81">
      <t>ガク</t>
    </rPh>
    <rPh sb="81" eb="84">
      <t>カクテイゴ</t>
    </rPh>
    <rPh sb="85" eb="87">
      <t>シハライ</t>
    </rPh>
    <phoneticPr fontId="1"/>
  </si>
  <si>
    <t>複数社から見積を徴した結果、最も安価であったため</t>
    <rPh sb="0" eb="3">
      <t>フクスウシャ</t>
    </rPh>
    <rPh sb="5" eb="7">
      <t>ミツモリ</t>
    </rPh>
    <rPh sb="8" eb="9">
      <t>チョウ</t>
    </rPh>
    <rPh sb="11" eb="13">
      <t>ケッカ</t>
    </rPh>
    <rPh sb="14" eb="15">
      <t>モット</t>
    </rPh>
    <rPh sb="16" eb="18">
      <t>アンカ</t>
    </rPh>
    <phoneticPr fontId="1"/>
  </si>
  <si>
    <t>事業名</t>
    <rPh sb="0" eb="2">
      <t>ジギョウ</t>
    </rPh>
    <rPh sb="2" eb="3">
      <t>メイ</t>
    </rPh>
    <phoneticPr fontId="1"/>
  </si>
  <si>
    <t>　・セル内へ記載が収まらない場合は、別葉としてください。</t>
    <rPh sb="4" eb="5">
      <t>ナイ</t>
    </rPh>
    <rPh sb="6" eb="8">
      <t>キサイ</t>
    </rPh>
    <rPh sb="9" eb="10">
      <t>オサ</t>
    </rPh>
    <rPh sb="14" eb="16">
      <t>バアイ</t>
    </rPh>
    <phoneticPr fontId="1"/>
  </si>
  <si>
    <t>※番号は、申請書の該当番号を記載（例：「３　助成額」の変更→３）</t>
    <rPh sb="1" eb="3">
      <t>バンゴウ</t>
    </rPh>
    <rPh sb="5" eb="8">
      <t>シンセイショ</t>
    </rPh>
    <rPh sb="9" eb="11">
      <t>ガイトウ</t>
    </rPh>
    <rPh sb="11" eb="13">
      <t>バンゴウ</t>
    </rPh>
    <rPh sb="14" eb="16">
      <t>キサイ</t>
    </rPh>
    <rPh sb="17" eb="18">
      <t>レイ</t>
    </rPh>
    <rPh sb="22" eb="25">
      <t>ジョセイガク</t>
    </rPh>
    <rPh sb="27" eb="29">
      <t>ヘンコウ</t>
    </rPh>
    <phoneticPr fontId="1"/>
  </si>
  <si>
    <t>作成委託</t>
    <phoneticPr fontId="1"/>
  </si>
  <si>
    <t>デザイン委託</t>
    <phoneticPr fontId="1"/>
  </si>
  <si>
    <t>団体所在地　郵便番号</t>
    <rPh sb="0" eb="2">
      <t>ダンタイ</t>
    </rPh>
    <rPh sb="2" eb="5">
      <t>ショザイチ</t>
    </rPh>
    <rPh sb="6" eb="8">
      <t>ユウビン</t>
    </rPh>
    <rPh sb="8" eb="10">
      <t>バンゴウ</t>
    </rPh>
    <phoneticPr fontId="1"/>
  </si>
  <si>
    <t>団体所在地　住所</t>
    <rPh sb="0" eb="2">
      <t>ダンタイ</t>
    </rPh>
    <rPh sb="6" eb="7">
      <t>ジュウ</t>
    </rPh>
    <rPh sb="7" eb="8">
      <t>ショ</t>
    </rPh>
    <phoneticPr fontId="1"/>
  </si>
  <si>
    <t>団体の決算資料（直近１年分）※貸借対照表及び損益計算書等（新規団体の場合は予算書）</t>
    <rPh sb="0" eb="2">
      <t>ダンタイ</t>
    </rPh>
    <rPh sb="3" eb="5">
      <t>ケッサン</t>
    </rPh>
    <rPh sb="5" eb="7">
      <t>シリョウ</t>
    </rPh>
    <rPh sb="8" eb="10">
      <t>チョッキン</t>
    </rPh>
    <rPh sb="11" eb="13">
      <t>ネンブン</t>
    </rPh>
    <rPh sb="15" eb="17">
      <t>タイシャク</t>
    </rPh>
    <rPh sb="17" eb="20">
      <t>タイショウヒョウ</t>
    </rPh>
    <rPh sb="20" eb="21">
      <t>オヨ</t>
    </rPh>
    <rPh sb="22" eb="24">
      <t>ソンエキ</t>
    </rPh>
    <rPh sb="24" eb="27">
      <t>ケイサンショ</t>
    </rPh>
    <rPh sb="27" eb="28">
      <t>トウ</t>
    </rPh>
    <rPh sb="29" eb="31">
      <t>シンキ</t>
    </rPh>
    <rPh sb="31" eb="33">
      <t>ダンタイ</t>
    </rPh>
    <rPh sb="34" eb="36">
      <t>バアイ</t>
    </rPh>
    <rPh sb="37" eb="40">
      <t>ヨサンショ</t>
    </rPh>
    <phoneticPr fontId="1"/>
  </si>
  <si>
    <t>４．地域活性化や産業の育成・振興を進めるため、当財団では活動している団体の情報を集めています。あなたの周りで地域活性化等に取り組んでいる団体があれば教えてください。</t>
    <rPh sb="17" eb="18">
      <t>スス</t>
    </rPh>
    <rPh sb="23" eb="24">
      <t>トウ</t>
    </rPh>
    <rPh sb="24" eb="26">
      <t>ザイダン</t>
    </rPh>
    <rPh sb="28" eb="30">
      <t>カツドウ</t>
    </rPh>
    <rPh sb="34" eb="36">
      <t>ダンタイ</t>
    </rPh>
    <rPh sb="37" eb="39">
      <t>ジョウホウ</t>
    </rPh>
    <rPh sb="40" eb="41">
      <t>アツ</t>
    </rPh>
    <rPh sb="47" eb="49">
      <t>サンギョウ</t>
    </rPh>
    <rPh sb="50" eb="52">
      <t>イクセイ</t>
    </rPh>
    <rPh sb="53" eb="55">
      <t>シンコウ</t>
    </rPh>
    <rPh sb="56" eb="57">
      <t>ト</t>
    </rPh>
    <rPh sb="58" eb="59">
      <t>ク</t>
    </rPh>
    <rPh sb="59" eb="60">
      <t>トウ</t>
    </rPh>
    <phoneticPr fontId="1"/>
  </si>
  <si>
    <t>（３）その他に希望するもの</t>
    <rPh sb="5" eb="6">
      <t>タ</t>
    </rPh>
    <rPh sb="7" eb="9">
      <t>キボウ</t>
    </rPh>
    <phoneticPr fontId="1"/>
  </si>
  <si>
    <t xml:space="preserve">ア　先進地視察
①いつ　8月1日、2日
②どこで　○○県○○市○○農場
　※○○農場は～～～～
③対象　○○組合：○○○○、△△△△（計２名）
④何を行う　生産方法、技術普及の方法（マニュアル化）について視察（１泊２日）
⑤実施形態　直営（JR、レンタカー使用）
⑥連携先　○○農場の□□さん（代表）からは既に了解を得ている。
イ　機材導入による栽培マニュアル作成
①いつ　８月～１２月
②どこで　貸し会議室
③対象　○○組合員（○名）
④何を行う　１．機材導入による試験栽培
　　　　　　２．マニュアル作成に向けた打合せ（○回）
　　　　　　３．マニュアル作成・印刷（○部）・配布
⑤実施形態　直営
</t>
    <rPh sb="2" eb="5">
      <t>センシンチ</t>
    </rPh>
    <rPh sb="5" eb="7">
      <t>シサツ</t>
    </rPh>
    <rPh sb="13" eb="14">
      <t>ガツ</t>
    </rPh>
    <rPh sb="15" eb="16">
      <t>ニチ</t>
    </rPh>
    <rPh sb="18" eb="19">
      <t>ニチ</t>
    </rPh>
    <rPh sb="27" eb="28">
      <t>ケン</t>
    </rPh>
    <rPh sb="30" eb="31">
      <t>シ</t>
    </rPh>
    <rPh sb="33" eb="35">
      <t>ノウジョウ</t>
    </rPh>
    <rPh sb="40" eb="42">
      <t>ノウジョウ</t>
    </rPh>
    <rPh sb="49" eb="51">
      <t>タイショウ</t>
    </rPh>
    <rPh sb="54" eb="56">
      <t>クミアイ</t>
    </rPh>
    <rPh sb="67" eb="68">
      <t>ケイ</t>
    </rPh>
    <rPh sb="69" eb="70">
      <t>メイ</t>
    </rPh>
    <rPh sb="73" eb="74">
      <t>ナニ</t>
    </rPh>
    <rPh sb="75" eb="76">
      <t>オコナ</t>
    </rPh>
    <rPh sb="78" eb="80">
      <t>セイサン</t>
    </rPh>
    <rPh sb="80" eb="82">
      <t>ホウホウ</t>
    </rPh>
    <rPh sb="83" eb="85">
      <t>ギジュツ</t>
    </rPh>
    <rPh sb="85" eb="87">
      <t>フキュウ</t>
    </rPh>
    <rPh sb="88" eb="90">
      <t>ホウホウ</t>
    </rPh>
    <rPh sb="96" eb="97">
      <t>カ</t>
    </rPh>
    <rPh sb="102" eb="104">
      <t>シサツ</t>
    </rPh>
    <rPh sb="106" eb="107">
      <t>ハク</t>
    </rPh>
    <rPh sb="108" eb="109">
      <t>ニチ</t>
    </rPh>
    <rPh sb="112" eb="114">
      <t>ジッシ</t>
    </rPh>
    <rPh sb="114" eb="116">
      <t>ケイタイ</t>
    </rPh>
    <rPh sb="128" eb="130">
      <t>シヨウ</t>
    </rPh>
    <rPh sb="167" eb="169">
      <t>キザイ</t>
    </rPh>
    <rPh sb="169" eb="171">
      <t>ドウニュウ</t>
    </rPh>
    <rPh sb="174" eb="176">
      <t>サイバイ</t>
    </rPh>
    <rPh sb="181" eb="183">
      <t>サクセイ</t>
    </rPh>
    <rPh sb="189" eb="190">
      <t>ガツ</t>
    </rPh>
    <rPh sb="193" eb="194">
      <t>ガツ</t>
    </rPh>
    <rPh sb="200" eb="201">
      <t>カ</t>
    </rPh>
    <rPh sb="202" eb="205">
      <t>カイギシツ</t>
    </rPh>
    <rPh sb="207" eb="209">
      <t>タイショウ</t>
    </rPh>
    <rPh sb="212" eb="214">
      <t>クミアイ</t>
    </rPh>
    <rPh sb="214" eb="215">
      <t>イン</t>
    </rPh>
    <rPh sb="217" eb="218">
      <t>メイ</t>
    </rPh>
    <rPh sb="221" eb="222">
      <t>ナニ</t>
    </rPh>
    <rPh sb="223" eb="224">
      <t>オコナ</t>
    </rPh>
    <rPh sb="228" eb="230">
      <t>キザイ</t>
    </rPh>
    <rPh sb="230" eb="232">
      <t>ドウニュウ</t>
    </rPh>
    <rPh sb="235" eb="237">
      <t>シケン</t>
    </rPh>
    <rPh sb="237" eb="239">
      <t>サイバイ</t>
    </rPh>
    <rPh sb="253" eb="255">
      <t>サクセイ</t>
    </rPh>
    <rPh sb="256" eb="257">
      <t>ム</t>
    </rPh>
    <rPh sb="259" eb="261">
      <t>ウチアワ</t>
    </rPh>
    <rPh sb="264" eb="265">
      <t>カイ</t>
    </rPh>
    <rPh sb="280" eb="282">
      <t>サクセイ</t>
    </rPh>
    <rPh sb="283" eb="285">
      <t>インサツ</t>
    </rPh>
    <rPh sb="287" eb="288">
      <t>ブ</t>
    </rPh>
    <rPh sb="290" eb="292">
      <t>ハイフ</t>
    </rPh>
    <rPh sb="294" eb="296">
      <t>ジッシ</t>
    </rPh>
    <rPh sb="296" eb="298">
      <t>ケイタイ</t>
    </rPh>
    <phoneticPr fontId="1"/>
  </si>
  <si>
    <t>書類郵送先　住所・宛名</t>
    <rPh sb="6" eb="7">
      <t>ジュウ</t>
    </rPh>
    <rPh sb="7" eb="8">
      <t>ショ</t>
    </rPh>
    <rPh sb="9" eb="11">
      <t>アテナ</t>
    </rPh>
    <phoneticPr fontId="1"/>
  </si>
  <si>
    <t>ア　先進地視察
①いつ　8月1日、2日
②どこで　○○県○○市○○農場
　※○○農場は～～～～
③対象　○○組合：○○○○、△△△△（計２名）
④何を行う　生産方法、技術普及の方法（マニュアル化）について視察
⑤実施形態　直営
⑥連携先　○○農場の□□さん（代表）からは既に了解を得ている。
イ　機材導入によるマニュアル作成
①いつ　８月～１２月
②どこで　貸し会議室
③対象　○○組合員（○名）
④何を行う　１．機材導入による試験栽培
　　　　　　２．マニュアル作成に向けた打合せ（○回）
　　　　　　３．マニュアル作成・印刷（○部）・配布
⑤実施形態　直営</t>
    <rPh sb="106" eb="108">
      <t>ジッシ</t>
    </rPh>
    <rPh sb="108" eb="110">
      <t>ケイタイ</t>
    </rPh>
    <rPh sb="274" eb="276">
      <t>ジッシ</t>
    </rPh>
    <rPh sb="276" eb="278">
      <t>ケイタイ</t>
    </rPh>
    <phoneticPr fontId="1"/>
  </si>
  <si>
    <t>ア　PR用資材作成
①いつ　５月～７月
③対象　売場（スーパー等）でのPR活動
④何を行う　PR用のミニのぼり（○個）、売場POP（○個）の作成
⑤実施形態　○へ委託
イ　売場でのPR活動
①いつ　８月～９月（計３回）
②どこで　○○、△△、□□
③対象　一般客
④何を行う　売場でのPR活動とアンケート調査（調査結果は今後のPR活動方針の参考とする）
⑤実施形態　PR・アンケート調査は××へ委託。アンケートとりまとめは組合員が行う。
⑥連携先　実施場所（○○、△△、□□）からは了解済み。</t>
    <rPh sb="74" eb="76">
      <t>ジッシ</t>
    </rPh>
    <rPh sb="76" eb="78">
      <t>ケイタイ</t>
    </rPh>
    <rPh sb="179" eb="181">
      <t>ジッシ</t>
    </rPh>
    <rPh sb="181" eb="183">
      <t>ケイタイ</t>
    </rPh>
    <phoneticPr fontId="1"/>
  </si>
  <si>
    <t>※第１号様式添付資料３</t>
    <rPh sb="1" eb="2">
      <t>ダイ</t>
    </rPh>
    <rPh sb="3" eb="4">
      <t>ゴウ</t>
    </rPh>
    <rPh sb="4" eb="6">
      <t>ヨウシキ</t>
    </rPh>
    <rPh sb="6" eb="8">
      <t>テンプ</t>
    </rPh>
    <rPh sb="8" eb="10">
      <t>シリョウ</t>
    </rPh>
    <phoneticPr fontId="1"/>
  </si>
  <si>
    <t>消費税等の取扱い</t>
    <rPh sb="0" eb="3">
      <t>ショウヒゼイ</t>
    </rPh>
    <rPh sb="3" eb="4">
      <t>トウ</t>
    </rPh>
    <rPh sb="5" eb="7">
      <t>トリアツカイ</t>
    </rPh>
    <phoneticPr fontId="1"/>
  </si>
  <si>
    <t>　以下の１～６のいずれかに〇をしてください。
　助成金の額の確定において、消費税及び地方消費税を助成対象外経費とします。ただし、以下１～５に該当する助成事業者は事業遂行に支障をきたす恐れがあるため、消費税及び地方消費税を助成対象経費に含めて助成金額を算定できるものとします。</t>
    <phoneticPr fontId="1"/>
  </si>
  <si>
    <t>１　消費税の申告義務がない</t>
    <phoneticPr fontId="1"/>
  </si>
  <si>
    <t>２　簡易課税方式で申告している</t>
    <phoneticPr fontId="1"/>
  </si>
  <si>
    <t>３　公益法人等であり、特定収入割合が５％を超えている</t>
    <phoneticPr fontId="1"/>
  </si>
  <si>
    <t>４　助成対象経費が人件費等の非課税仕入のみである</t>
    <phoneticPr fontId="1"/>
  </si>
  <si>
    <t>５　助成対象経費に係る消費税及び地方消費税を、個別対応方式において、「非課</t>
    <phoneticPr fontId="1"/>
  </si>
  <si>
    <t>　税売上のみに要するもの」として計上している</t>
    <phoneticPr fontId="1"/>
  </si>
  <si>
    <t>６　１～５のいずれにも該当しない（消費税等が助成対象外経費）</t>
    <phoneticPr fontId="1"/>
  </si>
  <si>
    <t>ア　PR用資材作成
①いつ　５月～７月
④何を行う　売場（スーパー等）でのPR用のミニのぼり（○個）、売場POP（○個）の作成
⑤実施形態　○へ委託
イ　売場でのPR活動
①いつ　９月～１０月（計３回）
②どこで　○○、△△、□□
③対象　一般客
④何を行う　売場でのPR活動とアンケート調査（調査結果は今後のPR活動方針の参考とする）。のぼり、POPのほか○○を使用してPR。
⑤実施形態　PR・アンケート調査は××へ委託。アンケートとりまとめは組合員が行う。
⑥連携先　実施場所（○○、△△、□□）からは了解済み。〇○○からもブランド化に向けたアドバイス等を受け一緒に取り組んでいる。</t>
    <rPh sb="4" eb="5">
      <t>ヨウ</t>
    </rPh>
    <rPh sb="5" eb="7">
      <t>シザイ</t>
    </rPh>
    <rPh sb="7" eb="9">
      <t>サクセイ</t>
    </rPh>
    <rPh sb="15" eb="16">
      <t>ガツ</t>
    </rPh>
    <rPh sb="18" eb="19">
      <t>ガツ</t>
    </rPh>
    <rPh sb="21" eb="22">
      <t>ナニ</t>
    </rPh>
    <rPh sb="23" eb="24">
      <t>オコナ</t>
    </rPh>
    <rPh sb="26" eb="28">
      <t>ウリバ</t>
    </rPh>
    <rPh sb="33" eb="34">
      <t>トウ</t>
    </rPh>
    <rPh sb="39" eb="40">
      <t>ヨウ</t>
    </rPh>
    <rPh sb="48" eb="49">
      <t>コ</t>
    </rPh>
    <rPh sb="51" eb="53">
      <t>ウリバ</t>
    </rPh>
    <rPh sb="58" eb="59">
      <t>コ</t>
    </rPh>
    <rPh sb="61" eb="63">
      <t>サクセイ</t>
    </rPh>
    <rPh sb="65" eb="67">
      <t>ジッシ</t>
    </rPh>
    <rPh sb="67" eb="69">
      <t>ケイタイ</t>
    </rPh>
    <rPh sb="78" eb="80">
      <t>ウリバ</t>
    </rPh>
    <rPh sb="84" eb="86">
      <t>カツドウ</t>
    </rPh>
    <rPh sb="92" eb="93">
      <t>ガツ</t>
    </rPh>
    <rPh sb="96" eb="97">
      <t>ガツ</t>
    </rPh>
    <rPh sb="98" eb="99">
      <t>ケイ</t>
    </rPh>
    <rPh sb="100" eb="101">
      <t>カイ</t>
    </rPh>
    <rPh sb="118" eb="120">
      <t>タイショウ</t>
    </rPh>
    <rPh sb="121" eb="124">
      <t>イッパンキャク</t>
    </rPh>
    <rPh sb="126" eb="127">
      <t>ナニ</t>
    </rPh>
    <rPh sb="128" eb="129">
      <t>オコナ</t>
    </rPh>
    <rPh sb="131" eb="133">
      <t>ウリバ</t>
    </rPh>
    <rPh sb="137" eb="139">
      <t>カツドウ</t>
    </rPh>
    <rPh sb="145" eb="147">
      <t>チョウサ</t>
    </rPh>
    <rPh sb="148" eb="150">
      <t>チョウサ</t>
    </rPh>
    <rPh sb="150" eb="152">
      <t>ケッカ</t>
    </rPh>
    <rPh sb="153" eb="155">
      <t>コンゴ</t>
    </rPh>
    <rPh sb="158" eb="160">
      <t>カツドウ</t>
    </rPh>
    <rPh sb="160" eb="162">
      <t>ホウシン</t>
    </rPh>
    <rPh sb="163" eb="165">
      <t>サンコウ</t>
    </rPh>
    <rPh sb="192" eb="194">
      <t>ジッシ</t>
    </rPh>
    <rPh sb="194" eb="196">
      <t>ケイタイ</t>
    </rPh>
    <rPh sb="234" eb="236">
      <t>レンケイ</t>
    </rPh>
    <rPh sb="236" eb="237">
      <t>サキ</t>
    </rPh>
    <rPh sb="238" eb="240">
      <t>ジッシ</t>
    </rPh>
    <rPh sb="240" eb="242">
      <t>バショ</t>
    </rPh>
    <rPh sb="255" eb="257">
      <t>リョウカイ</t>
    </rPh>
    <rPh sb="257" eb="258">
      <t>ズ</t>
    </rPh>
    <rPh sb="270" eb="271">
      <t>カ</t>
    </rPh>
    <rPh sb="272" eb="273">
      <t>ム</t>
    </rPh>
    <rPh sb="280" eb="281">
      <t>トウ</t>
    </rPh>
    <rPh sb="282" eb="283">
      <t>ウ</t>
    </rPh>
    <rPh sb="284" eb="286">
      <t>イッショ</t>
    </rPh>
    <rPh sb="287" eb="288">
      <t>ト</t>
    </rPh>
    <rPh sb="289" eb="290">
      <t>ク</t>
    </rPh>
    <phoneticPr fontId="1"/>
  </si>
  <si>
    <t>⑨</t>
    <phoneticPr fontId="1"/>
  </si>
  <si>
    <t>（第７号様式）
消費税額の確定に伴う報告書</t>
    <rPh sb="1" eb="2">
      <t>ダイ</t>
    </rPh>
    <rPh sb="3" eb="6">
      <t>ゴウヨウシキ</t>
    </rPh>
    <rPh sb="8" eb="12">
      <t>ショウヒゼイガク</t>
    </rPh>
    <rPh sb="13" eb="15">
      <t>カクテイ</t>
    </rPh>
    <rPh sb="16" eb="17">
      <t>トモナ</t>
    </rPh>
    <rPh sb="18" eb="21">
      <t>ホウコクショ</t>
    </rPh>
    <phoneticPr fontId="1"/>
  </si>
  <si>
    <t>・助成事業完了後に消費税等の仕入控除税額が確定した場合</t>
    <rPh sb="1" eb="8">
      <t>ジョセイジギョウカンリョウゴ</t>
    </rPh>
    <rPh sb="9" eb="13">
      <t>ショウヒゼイトウ</t>
    </rPh>
    <rPh sb="14" eb="16">
      <t>シイ</t>
    </rPh>
    <phoneticPr fontId="1"/>
  </si>
  <si>
    <t>仕入控除税額確定後、速やかに提出</t>
    <rPh sb="0" eb="2">
      <t>シイレ</t>
    </rPh>
    <rPh sb="2" eb="4">
      <t>コウジョ</t>
    </rPh>
    <rPh sb="4" eb="6">
      <t>ゼイガク</t>
    </rPh>
    <rPh sb="6" eb="8">
      <t>カクテイ</t>
    </rPh>
    <rPh sb="8" eb="9">
      <t>ゴ</t>
    </rPh>
    <rPh sb="10" eb="11">
      <t>スミ</t>
    </rPh>
    <rPh sb="14" eb="16">
      <t>テイシュツ</t>
    </rPh>
    <phoneticPr fontId="1"/>
  </si>
  <si>
    <t>（該当する事業者のみ）</t>
    <rPh sb="1" eb="3">
      <t>ガイトウ</t>
    </rPh>
    <rPh sb="5" eb="8">
      <t>ジギョウシャ</t>
    </rPh>
    <phoneticPr fontId="1"/>
  </si>
  <si>
    <t>（第７号様式）</t>
    <rPh sb="1" eb="2">
      <t>ダイ</t>
    </rPh>
    <rPh sb="3" eb="4">
      <t>ゴウ</t>
    </rPh>
    <rPh sb="4" eb="6">
      <t>ヨウシキ</t>
    </rPh>
    <phoneticPr fontId="1"/>
  </si>
  <si>
    <t>むつ小川原地域・産業振興プロジェクト支援助成事業に係る</t>
    <phoneticPr fontId="1"/>
  </si>
  <si>
    <t>　　　　　　 消費税額及び地方消費税額の確定に伴う報告書</t>
    <phoneticPr fontId="1"/>
  </si>
  <si>
    <t>消費税額確定報告書の書き方</t>
    <rPh sb="0" eb="9">
      <t>ショウヒゼイガクカクテイホウコクショ</t>
    </rPh>
    <rPh sb="10" eb="11">
      <t>カ</t>
    </rPh>
    <rPh sb="12" eb="13">
      <t>カタ</t>
    </rPh>
    <phoneticPr fontId="1"/>
  </si>
  <si>
    <t>号をもって助成金の確定通知を受けた令</t>
    <rPh sb="0" eb="1">
      <t>ゴウ</t>
    </rPh>
    <rPh sb="5" eb="8">
      <t>ジョセイキン</t>
    </rPh>
    <rPh sb="9" eb="11">
      <t>カクテイ</t>
    </rPh>
    <rPh sb="11" eb="13">
      <t>ツウチ</t>
    </rPh>
    <rPh sb="14" eb="15">
      <t>ウ</t>
    </rPh>
    <rPh sb="17" eb="18">
      <t>レイ</t>
    </rPh>
    <phoneticPr fontId="1"/>
  </si>
  <si>
    <t>和</t>
    <phoneticPr fontId="1"/>
  </si>
  <si>
    <t>年度むつ小川原地域・産業振興プロジェクト支援助成事業について、むつ小川原地域・</t>
    <rPh sb="0" eb="2">
      <t>ネンド</t>
    </rPh>
    <rPh sb="24" eb="26">
      <t>ジギョウ</t>
    </rPh>
    <rPh sb="33" eb="38">
      <t>オガワラチイキ</t>
    </rPh>
    <phoneticPr fontId="1"/>
  </si>
  <si>
    <t>２　確定助成金額</t>
    <rPh sb="2" eb="8">
      <t>カクテイジョセイキンガク</t>
    </rPh>
    <phoneticPr fontId="1"/>
  </si>
  <si>
    <t>３　助成金の額の確定時における消費税等仕入控除額（Ａ）</t>
    <rPh sb="2" eb="5">
      <t>ジョセイキン</t>
    </rPh>
    <rPh sb="6" eb="7">
      <t>ガク</t>
    </rPh>
    <rPh sb="8" eb="11">
      <t>カクテイジ</t>
    </rPh>
    <rPh sb="15" eb="18">
      <t>ショウヒゼイ</t>
    </rPh>
    <rPh sb="18" eb="19">
      <t>トウ</t>
    </rPh>
    <rPh sb="19" eb="21">
      <t>シイ</t>
    </rPh>
    <rPh sb="21" eb="23">
      <t>コウジョ</t>
    </rPh>
    <rPh sb="23" eb="24">
      <t>ガク</t>
    </rPh>
    <phoneticPr fontId="1"/>
  </si>
  <si>
    <t>４　消費税及び地方消費税の確定に伴う助成金に係る消費税等仕入控除税額（Ｂ）</t>
    <rPh sb="2" eb="6">
      <t>ショウヒゼイオヨ</t>
    </rPh>
    <rPh sb="7" eb="12">
      <t>チホウショウヒゼイ</t>
    </rPh>
    <rPh sb="13" eb="15">
      <t>カクテイ</t>
    </rPh>
    <rPh sb="16" eb="17">
      <t>トモナ</t>
    </rPh>
    <rPh sb="18" eb="21">
      <t>ジョセイキン</t>
    </rPh>
    <rPh sb="22" eb="23">
      <t>カカ</t>
    </rPh>
    <rPh sb="24" eb="27">
      <t>ショウヒゼイ</t>
    </rPh>
    <rPh sb="27" eb="28">
      <t>トウ</t>
    </rPh>
    <rPh sb="28" eb="30">
      <t>シイ</t>
    </rPh>
    <rPh sb="30" eb="34">
      <t>コウジョゼイガク</t>
    </rPh>
    <phoneticPr fontId="1"/>
  </si>
  <si>
    <t>５　助成金返還相当額（Ａ－Ｂ）</t>
    <rPh sb="2" eb="5">
      <t>ジョセイキン</t>
    </rPh>
    <rPh sb="5" eb="7">
      <t>ヘンカン</t>
    </rPh>
    <rPh sb="7" eb="10">
      <t>ソウトウガク</t>
    </rPh>
    <phoneticPr fontId="1"/>
  </si>
  <si>
    <t>（注）別紙として積算の内訳を添付すること</t>
    <rPh sb="1" eb="2">
      <t>チュウ</t>
    </rPh>
    <rPh sb="3" eb="5">
      <t>ベッシ</t>
    </rPh>
    <rPh sb="8" eb="10">
      <t>セキサン</t>
    </rPh>
    <rPh sb="11" eb="13">
      <t>ウチワケ</t>
    </rPh>
    <rPh sb="14" eb="16">
      <t>テンプ</t>
    </rPh>
    <phoneticPr fontId="1"/>
  </si>
  <si>
    <t>令和９年度むつ小川原地域・産業振興プロジェクト支援助成事業実施要望書</t>
    <rPh sb="0" eb="2">
      <t>レイワ</t>
    </rPh>
    <rPh sb="3" eb="5">
      <t>ネンド</t>
    </rPh>
    <rPh sb="7" eb="10">
      <t>オガワラ</t>
    </rPh>
    <rPh sb="10" eb="12">
      <t>チイキ</t>
    </rPh>
    <rPh sb="13" eb="15">
      <t>サンギョウ</t>
    </rPh>
    <rPh sb="15" eb="17">
      <t>シンコウ</t>
    </rPh>
    <rPh sb="23" eb="25">
      <t>シエン</t>
    </rPh>
    <rPh sb="25" eb="27">
      <t>ジョセイ</t>
    </rPh>
    <rPh sb="27" eb="29">
      <t>ジギョウ</t>
    </rPh>
    <rPh sb="29" eb="31">
      <t>ジッシ</t>
    </rPh>
    <rPh sb="31" eb="34">
      <t>ヨウボウショ</t>
    </rPh>
    <phoneticPr fontId="1"/>
  </si>
  <si>
    <t xml:space="preserve">  ・様式の変更等が生じる場合があることをご了承ください。</t>
    <rPh sb="3" eb="5">
      <t>ヨウシキ</t>
    </rPh>
    <rPh sb="6" eb="8">
      <t>ヘンコウ</t>
    </rPh>
    <rPh sb="8" eb="9">
      <t>トウ</t>
    </rPh>
    <rPh sb="10" eb="11">
      <t>ショウ</t>
    </rPh>
    <rPh sb="13" eb="15">
      <t>バアイ</t>
    </rPh>
    <rPh sb="22" eb="24">
      <t>リョウショウ</t>
    </rPh>
    <phoneticPr fontId="1"/>
  </si>
  <si>
    <t>青森県○○市○○０－０－０　○○○生産組合　○○○○</t>
    <rPh sb="0" eb="3">
      <t>アオモリケン</t>
    </rPh>
    <rPh sb="5" eb="6">
      <t>シ</t>
    </rPh>
    <phoneticPr fontId="1"/>
  </si>
  <si>
    <t>　本団体は、【①団体の目的・目指す姿】に向けて、【②構成員の属性／例：地域の農業者】によって設立された。
　これまで、【③これまでの具体的な取組】を実施してきた。
　現在は、【④現在の状況・取組】を進めている。
&lt;入力上の注意点（以下同じく対応のこと）＞
要望書のセルは、行の追加を行えない仕様としているため、記載できる文字数には限りがあります。このため、セル内での記載が難しい場合等は、詳細を別様（資料の添付）にて作成の上、セル内にはその概要（別様からの抜粋など）を記載してください。</t>
    <phoneticPr fontId="1"/>
  </si>
  <si>
    <t>・本事業の新規性は○○○という点にある。
新規性の例
1　対象（顧客、市場、地域等）が新しい
2　方法（使用する技術、手法等）が新しい
3　意味（価値、位置づけ、意義等）が新しい
4　関係性（実施体制、関わる人・組織等）が新しい
5　経済性（収益の確保方法等）が新しい</t>
    <rPh sb="1" eb="4">
      <t>ホンジギョウ</t>
    </rPh>
    <rPh sb="5" eb="8">
      <t>シンキセイ</t>
    </rPh>
    <rPh sb="15" eb="16">
      <t>テン</t>
    </rPh>
    <rPh sb="84" eb="85">
      <t>ナド</t>
    </rPh>
    <phoneticPr fontId="1"/>
  </si>
  <si>
    <t>商品化／起業化／全県展開／継続開催／高付加価値化／地域ブランドの確立／生産体制の安定化</t>
    <phoneticPr fontId="1"/>
  </si>
  <si>
    <t>＜今後の取組予定＞
令和○年度
・～～～～
令和○年度
・～～～～
＜目標＞
・生産者の増加（○名→△名（□年度））</t>
    <rPh sb="1" eb="3">
      <t>コンゴ</t>
    </rPh>
    <rPh sb="4" eb="6">
      <t>トリクミ</t>
    </rPh>
    <rPh sb="6" eb="8">
      <t>ヨテイ</t>
    </rPh>
    <rPh sb="10" eb="12">
      <t>レイワ</t>
    </rPh>
    <rPh sb="13" eb="15">
      <t>ネンド</t>
    </rPh>
    <rPh sb="22" eb="24">
      <t>レイワ</t>
    </rPh>
    <rPh sb="25" eb="27">
      <t>ネンド</t>
    </rPh>
    <rPh sb="36" eb="38">
      <t>モクヒョウ</t>
    </rPh>
    <rPh sb="41" eb="44">
      <t>セイサンシャ</t>
    </rPh>
    <rPh sb="45" eb="47">
      <t>ゾウカ</t>
    </rPh>
    <rPh sb="49" eb="50">
      <t>メイ</t>
    </rPh>
    <rPh sb="52" eb="53">
      <t>メイ</t>
    </rPh>
    <rPh sb="55" eb="57">
      <t>ネンド</t>
    </rPh>
    <phoneticPr fontId="1"/>
  </si>
  <si>
    <t>・本事業により○年度から年間〇円の売上を見込んでおり、この収益から年間事業費○円を捻出する。／
・自己資金から事業費を確保する。／
・金融機関（〇〇）からの資金調達により事業費を確保する体制を構築している。／
・本事業で得たノウハウを活用し、外部委託費の削減等により事業費を〇円まで引き下げることで、自己資金の範囲内で確実に事業費を確保し、事業を継続する。</t>
    <phoneticPr fontId="1"/>
  </si>
  <si>
    <t>　このアンケートは、令和９年度プロジェクト支援助成事業にご応募する方に、記入・提出をお願いするものです。
　今後のさらなるサービスの向上を図ることを目的としております。
　お忙しいところ恐れ入りますが、ご協力いただき、ご意見をお知らせくださいますよう、お願い申し上げます。
　なお、収集したアンケート結果は、目的のみに使用させていただきます。</t>
    <rPh sb="10" eb="12">
      <t>レイワ</t>
    </rPh>
    <rPh sb="13" eb="15">
      <t>ネンド</t>
    </rPh>
    <rPh sb="21" eb="23">
      <t>シエン</t>
    </rPh>
    <rPh sb="23" eb="25">
      <t>ジョセイ</t>
    </rPh>
    <rPh sb="25" eb="27">
      <t>ジギョウ</t>
    </rPh>
    <rPh sb="29" eb="31">
      <t>オウボ</t>
    </rPh>
    <rPh sb="33" eb="34">
      <t>カタ</t>
    </rPh>
    <rPh sb="36" eb="38">
      <t>キニュウ</t>
    </rPh>
    <rPh sb="39" eb="41">
      <t>テイシュツ</t>
    </rPh>
    <rPh sb="43" eb="44">
      <t>ネガ</t>
    </rPh>
    <rPh sb="54" eb="56">
      <t>コンゴ</t>
    </rPh>
    <rPh sb="66" eb="68">
      <t>コウジョウ</t>
    </rPh>
    <rPh sb="69" eb="70">
      <t>ハカ</t>
    </rPh>
    <rPh sb="74" eb="76">
      <t>モクテキ</t>
    </rPh>
    <rPh sb="87" eb="88">
      <t>イソガ</t>
    </rPh>
    <rPh sb="93" eb="94">
      <t>オソ</t>
    </rPh>
    <rPh sb="95" eb="96">
      <t>イ</t>
    </rPh>
    <rPh sb="102" eb="104">
      <t>キョウリョク</t>
    </rPh>
    <rPh sb="110" eb="112">
      <t>イケン</t>
    </rPh>
    <rPh sb="114" eb="115">
      <t>シ</t>
    </rPh>
    <rPh sb="127" eb="128">
      <t>ネガ</t>
    </rPh>
    <rPh sb="129" eb="130">
      <t>モウ</t>
    </rPh>
    <rPh sb="131" eb="132">
      <t>ア</t>
    </rPh>
    <rPh sb="141" eb="143">
      <t>シュウシュウ</t>
    </rPh>
    <rPh sb="150" eb="152">
      <t>ケッカ</t>
    </rPh>
    <rPh sb="154" eb="156">
      <t>モクテキ</t>
    </rPh>
    <rPh sb="159" eb="161">
      <t>シヨウ</t>
    </rPh>
    <phoneticPr fontId="1"/>
  </si>
  <si>
    <t>新聞広告</t>
    <rPh sb="0" eb="4">
      <t>シンブンコウコク</t>
    </rPh>
    <phoneticPr fontId="1"/>
  </si>
  <si>
    <t>陸奥新報</t>
    <rPh sb="0" eb="2">
      <t>ムツ</t>
    </rPh>
    <rPh sb="2" eb="4">
      <t>シンポウ</t>
    </rPh>
    <phoneticPr fontId="1"/>
  </si>
  <si>
    <t>デーリー東北</t>
    <rPh sb="4" eb="6">
      <t>トウホク</t>
    </rPh>
    <phoneticPr fontId="1"/>
  </si>
  <si>
    <t>１．令和９年度プロジェクト支援助成事業の各広告のうち、見たこと・聞いたことのあるものを全て選んでください（当てはまるものに「○」を入力）</t>
    <rPh sb="2" eb="4">
      <t>レイワ</t>
    </rPh>
    <rPh sb="5" eb="7">
      <t>ネンド</t>
    </rPh>
    <rPh sb="13" eb="15">
      <t>シエン</t>
    </rPh>
    <rPh sb="15" eb="17">
      <t>ジョセイ</t>
    </rPh>
    <rPh sb="17" eb="19">
      <t>ジギョウ</t>
    </rPh>
    <rPh sb="20" eb="21">
      <t>カク</t>
    </rPh>
    <rPh sb="21" eb="23">
      <t>コウコク</t>
    </rPh>
    <rPh sb="27" eb="28">
      <t>ミ</t>
    </rPh>
    <rPh sb="32" eb="33">
      <t>キ</t>
    </rPh>
    <rPh sb="43" eb="44">
      <t>スベ</t>
    </rPh>
    <rPh sb="45" eb="46">
      <t>エラ</t>
    </rPh>
    <rPh sb="53" eb="54">
      <t>ア</t>
    </rPh>
    <rPh sb="65" eb="67">
      <t>ニュウリョク</t>
    </rPh>
    <phoneticPr fontId="1"/>
  </si>
  <si>
    <t>X</t>
    <phoneticPr fontId="1"/>
  </si>
  <si>
    <t>Instagram</t>
    <phoneticPr fontId="1"/>
  </si>
  <si>
    <t>新聞（電子版）WEB広告</t>
    <rPh sb="0" eb="2">
      <t>シンブン</t>
    </rPh>
    <rPh sb="3" eb="5">
      <t>デンシ</t>
    </rPh>
    <rPh sb="5" eb="6">
      <t>バン</t>
    </rPh>
    <rPh sb="10" eb="12">
      <t>コウコク</t>
    </rPh>
    <phoneticPr fontId="1"/>
  </si>
  <si>
    <t>WEB広告</t>
    <rPh sb="3" eb="5">
      <t>コウコク</t>
    </rPh>
    <phoneticPr fontId="1"/>
  </si>
  <si>
    <t>SNS広告</t>
    <rPh sb="3" eb="5">
      <t>コウコク</t>
    </rPh>
    <phoneticPr fontId="1"/>
  </si>
  <si>
    <t>Facebook</t>
    <phoneticPr fontId="1"/>
  </si>
  <si>
    <t>東奥日報</t>
    <rPh sb="0" eb="2">
      <t>トウオウ</t>
    </rPh>
    <rPh sb="2" eb="4">
      <t>ニッポウ</t>
    </rPh>
    <phoneticPr fontId="1"/>
  </si>
  <si>
    <t>大型LEDビジョン広告</t>
    <rPh sb="0" eb="2">
      <t>オオガタ</t>
    </rPh>
    <rPh sb="9" eb="11">
      <t>コウコク</t>
    </rPh>
    <phoneticPr fontId="1"/>
  </si>
  <si>
    <t>青森市（県庁横）</t>
    <rPh sb="0" eb="3">
      <t>アオモリシ</t>
    </rPh>
    <rPh sb="4" eb="7">
      <t>ケンチョウヨコ</t>
    </rPh>
    <phoneticPr fontId="1"/>
  </si>
  <si>
    <t>↓入力</t>
    <rPh sb="1" eb="3">
      <t>ニュウリョク</t>
    </rPh>
    <phoneticPr fontId="1"/>
  </si>
  <si>
    <t>弘前市（パークホテル）</t>
    <rPh sb="0" eb="2">
      <t>ヒロサキ</t>
    </rPh>
    <rPh sb="2" eb="3">
      <t>シ</t>
    </rPh>
    <phoneticPr fontId="1"/>
  </si>
  <si>
    <t>八戸市（ドルフィン八戸前）</t>
    <rPh sb="0" eb="2">
      <t>ハチノヘ</t>
    </rPh>
    <rPh sb="2" eb="3">
      <t>シ</t>
    </rPh>
    <rPh sb="9" eb="11">
      <t>ハチノヘ</t>
    </rPh>
    <rPh sb="11" eb="12">
      <t>マエ</t>
    </rPh>
    <phoneticPr fontId="1"/>
  </si>
  <si>
    <t>ラジオCM</t>
    <phoneticPr fontId="1"/>
  </si>
  <si>
    <t>交通広告
（駅掲示ポスター）</t>
    <rPh sb="0" eb="4">
      <t>コウツウコウコク</t>
    </rPh>
    <rPh sb="6" eb="7">
      <t>エキ</t>
    </rPh>
    <rPh sb="7" eb="9">
      <t>ケイジ</t>
    </rPh>
    <phoneticPr fontId="1"/>
  </si>
  <si>
    <t>青森駅</t>
    <rPh sb="0" eb="3">
      <t>アオモリエキ</t>
    </rPh>
    <phoneticPr fontId="1"/>
  </si>
  <si>
    <t>弘前駅</t>
    <rPh sb="0" eb="3">
      <t>ヒロサキエキ</t>
    </rPh>
    <phoneticPr fontId="1"/>
  </si>
  <si>
    <t>八戸駅</t>
    <rPh sb="0" eb="3">
      <t>ハチノヘエキ</t>
    </rPh>
    <phoneticPr fontId="1"/>
  </si>
  <si>
    <t>掲示しているポスター・チラシ
（掲示場所）</t>
    <rPh sb="0" eb="2">
      <t>ケイジ</t>
    </rPh>
    <rPh sb="16" eb="18">
      <t>ケイジ</t>
    </rPh>
    <rPh sb="18" eb="20">
      <t>バショ</t>
    </rPh>
    <phoneticPr fontId="1"/>
  </si>
  <si>
    <t>作成が難しい</t>
    <rPh sb="0" eb="2">
      <t>サクセイ</t>
    </rPh>
    <rPh sb="3" eb="4">
      <t>ムズカ</t>
    </rPh>
    <phoneticPr fontId="1"/>
  </si>
  <si>
    <t>作成は簡単だった</t>
    <rPh sb="0" eb="2">
      <t>サクセイ</t>
    </rPh>
    <rPh sb="3" eb="5">
      <t>カンタン</t>
    </rPh>
    <phoneticPr fontId="1"/>
  </si>
  <si>
    <t>特に意見なし</t>
    <rPh sb="0" eb="1">
      <t>トク</t>
    </rPh>
    <rPh sb="2" eb="4">
      <t>イケン</t>
    </rPh>
    <phoneticPr fontId="1"/>
  </si>
  <si>
    <t>自由意見（改良・改善点の意見）</t>
    <rPh sb="0" eb="2">
      <t>ジユウ</t>
    </rPh>
    <rPh sb="2" eb="4">
      <t>イケン</t>
    </rPh>
    <rPh sb="5" eb="7">
      <t>カイリョウ</t>
    </rPh>
    <rPh sb="8" eb="9">
      <t>ゼン</t>
    </rPh>
    <rPh sb="9" eb="10">
      <t>テン</t>
    </rPh>
    <rPh sb="11" eb="13">
      <t>イケン</t>
    </rPh>
    <phoneticPr fontId="1"/>
  </si>
  <si>
    <t>２．事業実施要望書の作成に関することのうち、いずれかを選択してください（当てはまるものに「○」を入力）</t>
    <rPh sb="2" eb="4">
      <t>ジギョウ</t>
    </rPh>
    <rPh sb="4" eb="6">
      <t>ジッシ</t>
    </rPh>
    <rPh sb="6" eb="9">
      <t>ヨウボウショ</t>
    </rPh>
    <rPh sb="10" eb="12">
      <t>サクセイ</t>
    </rPh>
    <rPh sb="13" eb="14">
      <t>カン</t>
    </rPh>
    <rPh sb="27" eb="29">
      <t>センタク</t>
    </rPh>
    <phoneticPr fontId="1"/>
  </si>
  <si>
    <t>３．助成額の上限金額として妥当と思われる金額を選択してください（当てはまるものに「○」を入力）</t>
    <rPh sb="2" eb="5">
      <t>ジョセイガク</t>
    </rPh>
    <rPh sb="6" eb="8">
      <t>ジョウゲン</t>
    </rPh>
    <rPh sb="8" eb="10">
      <t>キンガク</t>
    </rPh>
    <rPh sb="13" eb="15">
      <t>ダトウ</t>
    </rPh>
    <rPh sb="16" eb="17">
      <t>オモ</t>
    </rPh>
    <rPh sb="20" eb="22">
      <t>キンガク</t>
    </rPh>
    <rPh sb="23" eb="25">
      <t>センタク</t>
    </rPh>
    <phoneticPr fontId="1"/>
  </si>
  <si>
    <t>200万円</t>
    <rPh sb="3" eb="5">
      <t>マンエン</t>
    </rPh>
    <phoneticPr fontId="1"/>
  </si>
  <si>
    <t>300万円</t>
    <rPh sb="3" eb="5">
      <t>マンエン</t>
    </rPh>
    <phoneticPr fontId="1"/>
  </si>
  <si>
    <t>400万円</t>
    <rPh sb="3" eb="5">
      <t>マンエン</t>
    </rPh>
    <phoneticPr fontId="1"/>
  </si>
  <si>
    <t>500万円</t>
    <rPh sb="3" eb="5">
      <t>マンエン</t>
    </rPh>
    <phoneticPr fontId="1"/>
  </si>
  <si>
    <t>その金額にした理由</t>
    <rPh sb="2" eb="4">
      <t>キンガク</t>
    </rPh>
    <rPh sb="7" eb="9">
      <t>リユウ</t>
    </rPh>
    <phoneticPr fontId="1"/>
  </si>
  <si>
    <t>活動内容</t>
    <rPh sb="0" eb="4">
      <t>カツドウナイヨウ</t>
    </rPh>
    <phoneticPr fontId="1"/>
  </si>
  <si>
    <t>５．当財団に希望することを入力してください。</t>
    <rPh sb="2" eb="3">
      <t>トウ</t>
    </rPh>
    <rPh sb="3" eb="5">
      <t>ザイダン</t>
    </rPh>
    <rPh sb="6" eb="8">
      <t>キボウ</t>
    </rPh>
    <rPh sb="13" eb="15">
      <t>ニュウリョク</t>
    </rPh>
    <phoneticPr fontId="1"/>
  </si>
  <si>
    <t>（１）プロジェクト支援助成事業の助成対象に加えてもらいたいもの</t>
    <rPh sb="9" eb="11">
      <t>シエン</t>
    </rPh>
    <rPh sb="11" eb="15">
      <t>ジョセイジギョウ</t>
    </rPh>
    <rPh sb="16" eb="18">
      <t>ジョセイ</t>
    </rPh>
    <rPh sb="18" eb="20">
      <t>タイショウ</t>
    </rPh>
    <rPh sb="21" eb="22">
      <t>クワ</t>
    </rPh>
    <phoneticPr fontId="1"/>
  </si>
  <si>
    <t>（２）プロジェクト支援助成事業の他に取り組んでもらいたいもの</t>
    <rPh sb="9" eb="11">
      <t>シエン</t>
    </rPh>
    <rPh sb="11" eb="15">
      <t>ジョセイジギョウ</t>
    </rPh>
    <rPh sb="16" eb="17">
      <t>ホカ</t>
    </rPh>
    <rPh sb="18" eb="19">
      <t>ト</t>
    </rPh>
    <rPh sb="20" eb="21">
      <t>ク</t>
    </rPh>
    <phoneticPr fontId="1"/>
  </si>
  <si>
    <t>←見たことのある掲示場所の入力をお願いします</t>
    <rPh sb="1" eb="2">
      <t>ミ</t>
    </rPh>
    <rPh sb="8" eb="12">
      <t>ケイジバショ</t>
    </rPh>
    <rPh sb="13" eb="15">
      <t>ニュウリョク</t>
    </rPh>
    <rPh sb="17" eb="18">
      <t>ネガ</t>
    </rPh>
    <phoneticPr fontId="1"/>
  </si>
  <si>
    <t>＜消費税等の取扱い＞</t>
    <rPh sb="1" eb="4">
      <t>ショウヒゼイ</t>
    </rPh>
    <rPh sb="4" eb="5">
      <t>トウ</t>
    </rPh>
    <rPh sb="6" eb="8">
      <t>トリアツカ</t>
    </rPh>
    <phoneticPr fontId="1"/>
  </si>
  <si>
    <r>
      <t>←　いずれかに</t>
    </r>
    <r>
      <rPr>
        <sz val="11"/>
        <color theme="1"/>
        <rFont val="Segoe UI Symbol"/>
        <family val="2"/>
      </rPr>
      <t>☑</t>
    </r>
    <r>
      <rPr>
        <sz val="11"/>
        <color theme="1"/>
        <rFont val="游ゴシック"/>
        <family val="3"/>
        <charset val="128"/>
        <scheme val="minor"/>
      </rPr>
      <t>をお願いします</t>
    </r>
    <rPh sb="10" eb="11">
      <t>ネガ</t>
    </rPh>
    <phoneticPr fontId="1"/>
  </si>
  <si>
    <t>募集要領５（３）に該当します（消費税等が助成対象となる）</t>
    <rPh sb="0" eb="4">
      <t>ボシュウヨウリョウ</t>
    </rPh>
    <rPh sb="9" eb="11">
      <t>ガイトウ</t>
    </rPh>
    <rPh sb="15" eb="19">
      <t>ショウヒゼイトウ</t>
    </rPh>
    <rPh sb="20" eb="24">
      <t>ジョセイタイショウ</t>
    </rPh>
    <phoneticPr fontId="1"/>
  </si>
  <si>
    <t>募集要領５（３）に該当しません（消費税等が助成対象外となる）</t>
    <rPh sb="0" eb="4">
      <t>ボシュウヨウリョウ</t>
    </rPh>
    <rPh sb="9" eb="11">
      <t>ガイトウ</t>
    </rPh>
    <rPh sb="16" eb="20">
      <t>ショウヒゼイトウ</t>
    </rPh>
    <rPh sb="21" eb="23">
      <t>ジョセイ</t>
    </rPh>
    <rPh sb="23" eb="26">
      <t>タイショウガイ</t>
    </rPh>
    <phoneticPr fontId="1"/>
  </si>
  <si>
    <t>事業項目①</t>
    <rPh sb="0" eb="4">
      <t>ジギョウコウモク</t>
    </rPh>
    <phoneticPr fontId="1"/>
  </si>
  <si>
    <t>合計</t>
    <rPh sb="0" eb="2">
      <t>ゴウケイ</t>
    </rPh>
    <phoneticPr fontId="1"/>
  </si>
  <si>
    <t>事業項目②</t>
    <rPh sb="0" eb="4">
      <t>ジギョウコウモク</t>
    </rPh>
    <phoneticPr fontId="1"/>
  </si>
  <si>
    <t>事業項目③</t>
    <rPh sb="0" eb="4">
      <t>ジギョウコウモク</t>
    </rPh>
    <phoneticPr fontId="1"/>
  </si>
  <si>
    <t>事業項目④</t>
    <rPh sb="0" eb="4">
      <t>ジギョウコウモク</t>
    </rPh>
    <phoneticPr fontId="1"/>
  </si>
  <si>
    <t>事業項目⑤</t>
    <rPh sb="0" eb="4">
      <t>ジギョウコウモク</t>
    </rPh>
    <phoneticPr fontId="1"/>
  </si>
  <si>
    <t>　こうした取り組みを進める中で、【⑤一言で言うと何が問題か／例：○○の認知度不足】が大きな課題となっている。
　具体的には、【⑥問題を生じさせている原因（不足しているもの・整っていないもの・未整備のもの）／例：魅力を伝えるパッケージデザインやWEBによる情報発信手段がない】という状況である。
　その結果として、【⑦マイナスの影響／例：競合商品に埋もれてしまい、ターゲット層に商品価値を届けられていない状況】を招いている。</t>
    <rPh sb="64" eb="66">
      <t>モンダイ</t>
    </rPh>
    <rPh sb="67" eb="68">
      <t>ショウ</t>
    </rPh>
    <rPh sb="74" eb="76">
      <t>ゲンイン</t>
    </rPh>
    <rPh sb="77" eb="79">
      <t>フソク</t>
    </rPh>
    <rPh sb="86" eb="87">
      <t>トトノ</t>
    </rPh>
    <rPh sb="95" eb="98">
      <t>ミセイビ</t>
    </rPh>
    <rPh sb="140" eb="142">
      <t>ジョウキョウ</t>
    </rPh>
    <phoneticPr fontId="1"/>
  </si>
  <si>
    <t>　【⑥問題を生じさせている原因（不足しているもの・整っていないもの・未整備のもの）／例：魅力を伝えるパッケージデザインやWEBによる情報発信手段がない】ことによる、【⑤一言で言うと何が問題か／例：○○の認知度不足】という状況を解決し、【⑧達成したい成果（マイナスの影響が消えて、「こうなったらうれしい」という良い状態）／例：新たな客層の開拓】を実現することを目的に【⑨具体的な取組】を行う。</t>
    <rPh sb="162" eb="163">
      <t>アラ</t>
    </rPh>
    <rPh sb="165" eb="167">
      <t>キャクソウ</t>
    </rPh>
    <rPh sb="168" eb="170">
      <t>カイタク</t>
    </rPh>
    <phoneticPr fontId="1"/>
  </si>
  <si>
    <t>自己資金（現金預金）／会費（臨時）／役員借入</t>
    <rPh sb="0" eb="4">
      <t>ジコシキン</t>
    </rPh>
    <rPh sb="5" eb="9">
      <t>ゲンキンヨキン</t>
    </rPh>
    <rPh sb="11" eb="13">
      <t>カイヒ</t>
    </rPh>
    <rPh sb="14" eb="16">
      <t>リンジ</t>
    </rPh>
    <rPh sb="18" eb="22">
      <t>ヤクインカリイレ</t>
    </rPh>
    <phoneticPr fontId="1"/>
  </si>
  <si>
    <t>10月</t>
    <rPh sb="2" eb="3">
      <t>ガツ</t>
    </rPh>
    <phoneticPr fontId="1"/>
  </si>
  <si>
    <t>8月</t>
    <rPh sb="1" eb="2">
      <t>ガツ</t>
    </rPh>
    <phoneticPr fontId="1"/>
  </si>
  <si>
    <t>12月</t>
    <rPh sb="2" eb="3">
      <t>ガツ</t>
    </rPh>
    <phoneticPr fontId="1"/>
  </si>
  <si>
    <t>7月</t>
    <rPh sb="1" eb="2">
      <t>ガツ</t>
    </rPh>
    <phoneticPr fontId="1"/>
  </si>
  <si>
    <t>月</t>
    <rPh sb="0" eb="1">
      <t>ツキ</t>
    </rPh>
    <phoneticPr fontId="1"/>
  </si>
  <si>
    <t>事業内容</t>
    <rPh sb="0" eb="4">
      <t>ジギョウナイヨウ</t>
    </rPh>
    <phoneticPr fontId="1"/>
  </si>
  <si>
    <t>合計</t>
    <rPh sb="0" eb="2">
      <t>ゴウケイ</t>
    </rPh>
    <phoneticPr fontId="1"/>
  </si>
  <si>
    <t>月</t>
    <rPh sb="0" eb="1">
      <t>ツキ</t>
    </rPh>
    <phoneticPr fontId="1"/>
  </si>
  <si>
    <t>事業内容</t>
    <rPh sb="0" eb="4">
      <t>ジギョウナイヨウ</t>
    </rPh>
    <phoneticPr fontId="1"/>
  </si>
  <si>
    <t>申請書</t>
    <rPh sb="0" eb="3">
      <t>シンセイショ</t>
    </rPh>
    <phoneticPr fontId="1"/>
  </si>
  <si>
    <t>４月</t>
    <rPh sb="1" eb="2">
      <t>ガツ</t>
    </rPh>
    <phoneticPr fontId="1"/>
  </si>
  <si>
    <t>実施状況</t>
    <rPh sb="0" eb="4">
      <t>ジッシジョウキョウ</t>
    </rPh>
    <phoneticPr fontId="1"/>
  </si>
  <si>
    <t>（３）事業スケジュール（実施状況）</t>
    <rPh sb="3" eb="5">
      <t>ジギョウ</t>
    </rPh>
    <rPh sb="12" eb="16">
      <t>ジッシジョウキョウ</t>
    </rPh>
    <phoneticPr fontId="1"/>
  </si>
  <si>
    <t>計</t>
    <rPh sb="0" eb="1">
      <t>ケイ</t>
    </rPh>
    <phoneticPr fontId="1"/>
  </si>
  <si>
    <t>１０月</t>
    <phoneticPr fontId="1"/>
  </si>
  <si>
    <t>１１月</t>
    <phoneticPr fontId="1"/>
  </si>
  <si>
    <t>１２月</t>
    <phoneticPr fontId="1"/>
  </si>
  <si>
    <t>１月</t>
    <phoneticPr fontId="1"/>
  </si>
  <si>
    <t>２月</t>
    <phoneticPr fontId="1"/>
  </si>
  <si>
    <t>３月</t>
    <phoneticPr fontId="1"/>
  </si>
  <si>
    <t>支払予定額</t>
    <rPh sb="0" eb="2">
      <t>シハライ</t>
    </rPh>
    <rPh sb="2" eb="4">
      <t>ヨテイ</t>
    </rPh>
    <rPh sb="4" eb="5">
      <t>ガク</t>
    </rPh>
    <phoneticPr fontId="1"/>
  </si>
  <si>
    <t>支払済額</t>
    <rPh sb="0" eb="2">
      <t>シハライ</t>
    </rPh>
    <rPh sb="2" eb="3">
      <t>ズミ</t>
    </rPh>
    <rPh sb="3" eb="4">
      <t>ガク</t>
    </rPh>
    <phoneticPr fontId="1"/>
  </si>
  <si>
    <r>
      <t xml:space="preserve">事業内容
</t>
    </r>
    <r>
      <rPr>
        <sz val="10"/>
        <color theme="1"/>
        <rFont val="游ゴシック"/>
        <family val="3"/>
        <charset val="128"/>
        <scheme val="minor"/>
      </rPr>
      <t>(4~9月　実績）
（10~3月　今後の見込み）</t>
    </r>
    <rPh sb="0" eb="4">
      <t>ジギョウナイヨウ</t>
    </rPh>
    <rPh sb="9" eb="10">
      <t>ガツ</t>
    </rPh>
    <rPh sb="11" eb="13">
      <t>ジッセキ</t>
    </rPh>
    <rPh sb="20" eb="21">
      <t>ガツ</t>
    </rPh>
    <rPh sb="22" eb="24">
      <t>コンゴ</t>
    </rPh>
    <rPh sb="25" eb="27">
      <t>ミコ</t>
    </rPh>
    <phoneticPr fontId="1"/>
  </si>
  <si>
    <t>（単位：円、％）</t>
    <rPh sb="1" eb="3">
      <t>タンイ</t>
    </rPh>
    <rPh sb="4" eb="5">
      <t>エン</t>
    </rPh>
    <phoneticPr fontId="1"/>
  </si>
  <si>
    <t>支払予定月</t>
    <rPh sb="0" eb="2">
      <t>シハライ</t>
    </rPh>
    <rPh sb="2" eb="4">
      <t>ヨテイ</t>
    </rPh>
    <rPh sb="4" eb="5">
      <t>ツキ</t>
    </rPh>
    <phoneticPr fontId="1"/>
  </si>
  <si>
    <t>支払予定月</t>
    <rPh sb="0" eb="2">
      <t>シハラ</t>
    </rPh>
    <rPh sb="2" eb="4">
      <t>ヨテイ</t>
    </rPh>
    <rPh sb="4" eb="5">
      <t>ツキ</t>
    </rPh>
    <phoneticPr fontId="1"/>
  </si>
  <si>
    <t>発注先に事業実施主体の構成員である個人・団体が含まれていない。</t>
    <rPh sb="0" eb="3">
      <t>ハッチュウサキ</t>
    </rPh>
    <rPh sb="4" eb="6">
      <t>ジギョウ</t>
    </rPh>
    <rPh sb="6" eb="8">
      <t>ジッシ</t>
    </rPh>
    <rPh sb="8" eb="10">
      <t>シュタイ</t>
    </rPh>
    <rPh sb="11" eb="14">
      <t>コウセイイン</t>
    </rPh>
    <rPh sb="17" eb="19">
      <t>コジン</t>
    </rPh>
    <rPh sb="20" eb="22">
      <t>ダンタイ</t>
    </rPh>
    <rPh sb="23" eb="24">
      <t>フク</t>
    </rPh>
    <phoneticPr fontId="1"/>
  </si>
  <si>
    <t>事業実施主体と同じ名称の口座がある。</t>
    <rPh sb="0" eb="2">
      <t>ジギョウ</t>
    </rPh>
    <rPh sb="2" eb="4">
      <t>ジッシ</t>
    </rPh>
    <rPh sb="4" eb="6">
      <t>シュタイ</t>
    </rPh>
    <rPh sb="7" eb="8">
      <t>オナ</t>
    </rPh>
    <rPh sb="9" eb="11">
      <t>メイショウ</t>
    </rPh>
    <rPh sb="12" eb="14">
      <t>コウザ</t>
    </rPh>
    <phoneticPr fontId="1"/>
  </si>
  <si>
    <t>申請日より前に行った支出はない。</t>
    <rPh sb="0" eb="3">
      <t>シンセイビ</t>
    </rPh>
    <rPh sb="5" eb="6">
      <t>マエ</t>
    </rPh>
    <rPh sb="7" eb="8">
      <t>オコナ</t>
    </rPh>
    <rPh sb="10" eb="12">
      <t>シシュツ</t>
    </rPh>
    <phoneticPr fontId="1"/>
  </si>
  <si>
    <t>※ない場合は、助成金の請求までに口座を開設して下さい。</t>
    <rPh sb="3" eb="5">
      <t>バアイ</t>
    </rPh>
    <rPh sb="7" eb="10">
      <t>ジョセイキン</t>
    </rPh>
    <rPh sb="11" eb="13">
      <t>セイキュウ</t>
    </rPh>
    <rPh sb="16" eb="18">
      <t>コウザ</t>
    </rPh>
    <rPh sb="19" eb="21">
      <t>カイセツ</t>
    </rPh>
    <rPh sb="23" eb="24">
      <t>クダ</t>
    </rPh>
    <phoneticPr fontId="1"/>
  </si>
  <si>
    <t>※申請日前の支出は助成対象外となります。</t>
    <phoneticPr fontId="1"/>
  </si>
  <si>
    <t>交付要綱第５条に規定する交付の条件（変更交付申請、中止・廃止申請、事業関係</t>
    <rPh sb="0" eb="4">
      <t>コウフヨウコウ</t>
    </rPh>
    <rPh sb="4" eb="5">
      <t>ダイ</t>
    </rPh>
    <rPh sb="6" eb="7">
      <t>ジョウ</t>
    </rPh>
    <rPh sb="8" eb="10">
      <t>キテイ</t>
    </rPh>
    <rPh sb="12" eb="14">
      <t>コウフ</t>
    </rPh>
    <rPh sb="15" eb="17">
      <t>ジョウケン</t>
    </rPh>
    <rPh sb="18" eb="24">
      <t>ヘンコウコウフシンセイ</t>
    </rPh>
    <rPh sb="25" eb="27">
      <t>チュウシ</t>
    </rPh>
    <rPh sb="28" eb="30">
      <t>ハイシ</t>
    </rPh>
    <rPh sb="30" eb="32">
      <t>シンセイ</t>
    </rPh>
    <rPh sb="33" eb="37">
      <t>ジギョウカンケイ</t>
    </rPh>
    <phoneticPr fontId="1"/>
  </si>
  <si>
    <t>書類・帳簿等の保管、財団が行う調査への協力等）について理解している。</t>
    <rPh sb="0" eb="2">
      <t>ショルイ</t>
    </rPh>
    <rPh sb="3" eb="6">
      <t>チョウボトウ</t>
    </rPh>
    <rPh sb="7" eb="9">
      <t>ホカン</t>
    </rPh>
    <rPh sb="10" eb="12">
      <t>ザイダン</t>
    </rPh>
    <rPh sb="13" eb="14">
      <t>オコナ</t>
    </rPh>
    <rPh sb="15" eb="17">
      <t>チョウサ</t>
    </rPh>
    <rPh sb="19" eb="21">
      <t>キョウリョク</t>
    </rPh>
    <rPh sb="21" eb="22">
      <t>トウ</t>
    </rPh>
    <rPh sb="27" eb="29">
      <t>リカイ</t>
    </rPh>
    <phoneticPr fontId="1"/>
  </si>
  <si>
    <t>金及び延滞金）に基づき、交付決定の取消及び助成金の返還請求がなされる場合が</t>
    <rPh sb="0" eb="1">
      <t>キン</t>
    </rPh>
    <rPh sb="1" eb="2">
      <t>オヨ</t>
    </rPh>
    <rPh sb="3" eb="6">
      <t>エンタイキン</t>
    </rPh>
    <rPh sb="8" eb="9">
      <t>モト</t>
    </rPh>
    <rPh sb="12" eb="16">
      <t>コウフケッテイ</t>
    </rPh>
    <rPh sb="17" eb="19">
      <t>トリケシ</t>
    </rPh>
    <rPh sb="19" eb="20">
      <t>オヨ</t>
    </rPh>
    <rPh sb="21" eb="24">
      <t>ジョセイキン</t>
    </rPh>
    <rPh sb="25" eb="29">
      <t>ヘンカンセイキュウ</t>
    </rPh>
    <rPh sb="34" eb="36">
      <t>バアイ</t>
    </rPh>
    <phoneticPr fontId="1"/>
  </si>
  <si>
    <t>あることを理解している。</t>
    <rPh sb="5" eb="7">
      <t>リカイ</t>
    </rPh>
    <phoneticPr fontId="1"/>
  </si>
  <si>
    <t>合計</t>
    <rPh sb="0" eb="2">
      <t>ゴウケイ</t>
    </rPh>
    <phoneticPr fontId="1"/>
  </si>
  <si>
    <t>・PR用資材作成</t>
    <phoneticPr fontId="1"/>
  </si>
  <si>
    <t>・先進地視察（１日・２日）
・マニュアル作成の打合せ
・アンケート調査</t>
    <phoneticPr fontId="1"/>
  </si>
  <si>
    <t>・マニュアル作成の打合せ
・売場でのPR活動
・アンケート調査とりまとめ</t>
    <phoneticPr fontId="1"/>
  </si>
  <si>
    <t>・マニュアル作成の打合せ</t>
    <phoneticPr fontId="1"/>
  </si>
  <si>
    <t>・マニュアル作成・印刷</t>
    <phoneticPr fontId="1"/>
  </si>
  <si>
    <t>・マニュアル作成・印刷配布</t>
    <phoneticPr fontId="1"/>
  </si>
  <si>
    <t>産業振興プロジェクト支援助成金交付要綱第１１条の規定により下記のとおり請求します。</t>
    <rPh sb="0" eb="2">
      <t>サンギョウ</t>
    </rPh>
    <rPh sb="2" eb="4">
      <t>シンコウ</t>
    </rPh>
    <rPh sb="10" eb="12">
      <t>シエン</t>
    </rPh>
    <rPh sb="12" eb="15">
      <t>ジョセイキン</t>
    </rPh>
    <rPh sb="15" eb="17">
      <t>コウフ</t>
    </rPh>
    <rPh sb="17" eb="19">
      <t>ヨウコウ</t>
    </rPh>
    <rPh sb="19" eb="20">
      <t>ダイ</t>
    </rPh>
    <rPh sb="22" eb="23">
      <t>ジョウ</t>
    </rPh>
    <rPh sb="24" eb="26">
      <t>キテイ</t>
    </rPh>
    <rPh sb="29" eb="31">
      <t>カキ</t>
    </rPh>
    <rPh sb="35" eb="37">
      <t>セイキュウ</t>
    </rPh>
    <phoneticPr fontId="1"/>
  </si>
  <si>
    <t>・産業振興プロジェクト支援助成金交付要綱第９条の規定により下記のとおり報告します。</t>
    <rPh sb="1" eb="3">
      <t>サンギョウ</t>
    </rPh>
    <rPh sb="3" eb="5">
      <t>シンコウ</t>
    </rPh>
    <rPh sb="11" eb="13">
      <t>シエン</t>
    </rPh>
    <rPh sb="13" eb="16">
      <t>ジョセイキン</t>
    </rPh>
    <rPh sb="16" eb="18">
      <t>コウフ</t>
    </rPh>
    <rPh sb="18" eb="20">
      <t>ヨウコウ</t>
    </rPh>
    <rPh sb="20" eb="21">
      <t>ダイ</t>
    </rPh>
    <rPh sb="22" eb="23">
      <t>ジョウ</t>
    </rPh>
    <rPh sb="29" eb="31">
      <t>カキ</t>
    </rPh>
    <rPh sb="35" eb="37">
      <t>ホウコク</t>
    </rPh>
    <phoneticPr fontId="1"/>
  </si>
  <si>
    <t>地域・産業振興プロジェクト支援助成金交付要綱第８条の規定により別紙のとおり報告します。</t>
    <rPh sb="0" eb="2">
      <t>チイキ</t>
    </rPh>
    <rPh sb="3" eb="5">
      <t>サンギョウ</t>
    </rPh>
    <rPh sb="5" eb="7">
      <t>シンコウ</t>
    </rPh>
    <rPh sb="13" eb="15">
      <t>シエン</t>
    </rPh>
    <rPh sb="15" eb="18">
      <t>ジョセイキン</t>
    </rPh>
    <rPh sb="18" eb="20">
      <t>コウフ</t>
    </rPh>
    <rPh sb="20" eb="22">
      <t>ヨウコウ</t>
    </rPh>
    <rPh sb="22" eb="23">
      <t>ダイ</t>
    </rPh>
    <rPh sb="24" eb="25">
      <t>ジョウ</t>
    </rPh>
    <rPh sb="31" eb="33">
      <t>ベッシ</t>
    </rPh>
    <phoneticPr fontId="1"/>
  </si>
  <si>
    <t>この交付申請書は、事業実施団体が定める所定の手続きを経て承認された（事業</t>
    <rPh sb="2" eb="7">
      <t>コウフシンセイショ</t>
    </rPh>
    <rPh sb="9" eb="15">
      <t>ジギョウジッシダンタイ</t>
    </rPh>
    <rPh sb="16" eb="17">
      <t>サダ</t>
    </rPh>
    <rPh sb="19" eb="21">
      <t>ショテイ</t>
    </rPh>
    <rPh sb="22" eb="24">
      <t>テツヅ</t>
    </rPh>
    <rPh sb="26" eb="27">
      <t>ヘ</t>
    </rPh>
    <rPh sb="28" eb="30">
      <t>ショウニン</t>
    </rPh>
    <rPh sb="34" eb="36">
      <t>ジギョウ</t>
    </rPh>
    <phoneticPr fontId="1"/>
  </si>
  <si>
    <t>　  実施団体が任意団体の場合は、第１及び第２担当者並びに代表者の確認を受けた）も</t>
    <phoneticPr fontId="1"/>
  </si>
  <si>
    <t>　  のであり、交付申請にかかる提出書類全てにおいて、記載内容等は事実と相違ない。</t>
    <phoneticPr fontId="1"/>
  </si>
  <si>
    <t xml:space="preserve">  　書類・帳簿等の保管、財団が行う調査への協力等）について理解している。 </t>
    <rPh sb="3" eb="5">
      <t>ショルイ</t>
    </rPh>
    <rPh sb="6" eb="9">
      <t>チョウボトウ</t>
    </rPh>
    <rPh sb="10" eb="12">
      <t>ホカン</t>
    </rPh>
    <rPh sb="13" eb="15">
      <t>ザイダン</t>
    </rPh>
    <rPh sb="16" eb="17">
      <t>オコナ</t>
    </rPh>
    <rPh sb="18" eb="20">
      <t>チョウサ</t>
    </rPh>
    <rPh sb="22" eb="24">
      <t>キョウリョク</t>
    </rPh>
    <rPh sb="24" eb="25">
      <t>トウ</t>
    </rPh>
    <rPh sb="30" eb="32">
      <t>リカイ</t>
    </rPh>
    <phoneticPr fontId="1"/>
  </si>
  <si>
    <t>交付決定後、交付要綱第12条（交付決定の取消）、第13条（助成金等の返還）、</t>
    <rPh sb="0" eb="5">
      <t>コウフケッテイゴ</t>
    </rPh>
    <rPh sb="6" eb="10">
      <t>コウフヨウコウ</t>
    </rPh>
    <rPh sb="10" eb="11">
      <t>ダイ</t>
    </rPh>
    <rPh sb="13" eb="14">
      <t>ジョウ</t>
    </rPh>
    <rPh sb="15" eb="19">
      <t>コウフケッテイ</t>
    </rPh>
    <rPh sb="20" eb="21">
      <t>ト</t>
    </rPh>
    <rPh sb="21" eb="22">
      <t>ケ</t>
    </rPh>
    <rPh sb="24" eb="25">
      <t>ダイ</t>
    </rPh>
    <rPh sb="27" eb="28">
      <t>ジョウ</t>
    </rPh>
    <rPh sb="29" eb="33">
      <t>ジョセイキントウ</t>
    </rPh>
    <rPh sb="34" eb="36">
      <t>ヘンカン</t>
    </rPh>
    <phoneticPr fontId="1"/>
  </si>
  <si>
    <t xml:space="preserve">  　第14条（違約金及び延滞金）に基づき、交付決定の取消及び助成金の返還請求がなさ</t>
    <rPh sb="10" eb="11">
      <t>キン</t>
    </rPh>
    <rPh sb="11" eb="12">
      <t>オヨ</t>
    </rPh>
    <rPh sb="13" eb="16">
      <t>エンタイキン</t>
    </rPh>
    <rPh sb="18" eb="19">
      <t>モト</t>
    </rPh>
    <rPh sb="22" eb="26">
      <t>コウフケッテイ</t>
    </rPh>
    <rPh sb="27" eb="29">
      <t>トリケシ</t>
    </rPh>
    <rPh sb="29" eb="30">
      <t>オヨ</t>
    </rPh>
    <rPh sb="31" eb="34">
      <t>ジョセイキン</t>
    </rPh>
    <rPh sb="35" eb="39">
      <t>ヘンカンセイキュウ</t>
    </rPh>
    <phoneticPr fontId="1"/>
  </si>
  <si>
    <t>　  れる場合があることを理解している。</t>
    <rPh sb="13" eb="15">
      <t>リカイ</t>
    </rPh>
    <phoneticPr fontId="1"/>
  </si>
  <si>
    <r>
      <t>１２　確認事項</t>
    </r>
    <r>
      <rPr>
        <sz val="12"/>
        <color theme="1"/>
        <rFont val="游ゴシック"/>
        <family val="2"/>
        <scheme val="minor"/>
      </rPr>
      <t>　※</t>
    </r>
    <r>
      <rPr>
        <sz val="12"/>
        <color theme="1"/>
        <rFont val="Segoe UI Symbol"/>
        <family val="2"/>
      </rPr>
      <t>☑</t>
    </r>
    <r>
      <rPr>
        <sz val="12"/>
        <color theme="1"/>
        <rFont val="游ゴシック"/>
        <family val="2"/>
        <scheme val="minor"/>
      </rPr>
      <t>をお願いします</t>
    </r>
    <rPh sb="3" eb="5">
      <t>カクニン</t>
    </rPh>
    <rPh sb="5" eb="7">
      <t>ジコウ</t>
    </rPh>
    <rPh sb="12" eb="13">
      <t>ネガ</t>
    </rPh>
    <phoneticPr fontId="1"/>
  </si>
  <si>
    <t>この実績報告書は、事業実施団体が定める所定の手続きを経て承認された（事業実施団</t>
    <rPh sb="2" eb="7">
      <t>ジッセキホウコクショ</t>
    </rPh>
    <rPh sb="9" eb="15">
      <t>ジギョウジッシダンタイ</t>
    </rPh>
    <rPh sb="16" eb="17">
      <t>サダ</t>
    </rPh>
    <rPh sb="19" eb="21">
      <t>ショテイ</t>
    </rPh>
    <rPh sb="22" eb="24">
      <t>テツヅ</t>
    </rPh>
    <rPh sb="26" eb="27">
      <t>ヘ</t>
    </rPh>
    <rPh sb="28" eb="30">
      <t>ショウニン</t>
    </rPh>
    <rPh sb="34" eb="36">
      <t>ジギョウ</t>
    </rPh>
    <rPh sb="36" eb="38">
      <t>ジッシ</t>
    </rPh>
    <rPh sb="38" eb="39">
      <t>ダン</t>
    </rPh>
    <phoneticPr fontId="1"/>
  </si>
  <si>
    <t xml:space="preserve"> 　  体が任意団体の場合は、第１及び第２担当者並びに代表者の確認を受けた）ものである。</t>
    <phoneticPr fontId="1"/>
  </si>
  <si>
    <t>実績報告にかかる提出書類全てにおいて、記載内容等は事実と相違なく、提出書類の写</t>
    <rPh sb="0" eb="4">
      <t>ジッセキホウコク</t>
    </rPh>
    <rPh sb="8" eb="12">
      <t>テイシュツショルイ</t>
    </rPh>
    <rPh sb="12" eb="13">
      <t>スベ</t>
    </rPh>
    <rPh sb="19" eb="24">
      <t>キサイナイヨウトウ</t>
    </rPh>
    <rPh sb="25" eb="27">
      <t>ジジツ</t>
    </rPh>
    <rPh sb="28" eb="30">
      <t>ソウイ</t>
    </rPh>
    <rPh sb="33" eb="37">
      <t>テイシュツショルイ</t>
    </rPh>
    <rPh sb="38" eb="39">
      <t>ウツ</t>
    </rPh>
    <phoneticPr fontId="1"/>
  </si>
  <si>
    <t xml:space="preserve">   　しは全て原本と相違ない。</t>
    <phoneticPr fontId="1"/>
  </si>
  <si>
    <t>　   ことを理解している。</t>
    <phoneticPr fontId="1"/>
  </si>
  <si>
    <t>実績報告提出後、財団が実地検査（請求書等の発行元への照会含む）を行う場合がある</t>
    <rPh sb="0" eb="4">
      <t>ジッセキホウコク</t>
    </rPh>
    <rPh sb="4" eb="7">
      <t>テイシュツゴ</t>
    </rPh>
    <rPh sb="8" eb="10">
      <t>ザイダン</t>
    </rPh>
    <rPh sb="11" eb="15">
      <t>ジッチケンサ</t>
    </rPh>
    <rPh sb="16" eb="19">
      <t>セイキュウショ</t>
    </rPh>
    <rPh sb="19" eb="20">
      <t>トウ</t>
    </rPh>
    <rPh sb="21" eb="24">
      <t>ハッコウモト</t>
    </rPh>
    <rPh sb="26" eb="28">
      <t>ショウカイ</t>
    </rPh>
    <rPh sb="28" eb="29">
      <t>フク</t>
    </rPh>
    <rPh sb="32" eb="33">
      <t>オコナ</t>
    </rPh>
    <rPh sb="34" eb="36">
      <t>バアイ</t>
    </rPh>
    <phoneticPr fontId="1"/>
  </si>
  <si>
    <t>助成事業の経費の収支、その他助成事業に関する事項を明らかにする書類、帳簿等は、</t>
    <rPh sb="0" eb="4">
      <t>ジョセイジギョウ</t>
    </rPh>
    <rPh sb="5" eb="7">
      <t>ケイヒ</t>
    </rPh>
    <rPh sb="8" eb="10">
      <t>シュウシ</t>
    </rPh>
    <rPh sb="13" eb="14">
      <t>タ</t>
    </rPh>
    <rPh sb="14" eb="18">
      <t>ジョセイジギョウ</t>
    </rPh>
    <rPh sb="19" eb="20">
      <t>カン</t>
    </rPh>
    <rPh sb="22" eb="24">
      <t>ジコウ</t>
    </rPh>
    <rPh sb="25" eb="26">
      <t>アキ</t>
    </rPh>
    <rPh sb="31" eb="33">
      <t>ショルイ</t>
    </rPh>
    <rPh sb="34" eb="37">
      <t>チョウボトウ</t>
    </rPh>
    <phoneticPr fontId="1"/>
  </si>
  <si>
    <t>　   事業完了年度の翌年度から５年間保存する必要があることを理解している。</t>
    <phoneticPr fontId="1"/>
  </si>
  <si>
    <t>産業振興プロジェクト支援助成金交付要綱第１６条第１項の規定により下記のとおり報告します。</t>
    <phoneticPr fontId="1"/>
  </si>
  <si>
    <t>助成事業の完了年度以降にも、財団が取組状況の報告を求める場合がある（交付要綱第</t>
    <rPh sb="0" eb="4">
      <t>ジョセイジギョウ</t>
    </rPh>
    <rPh sb="5" eb="11">
      <t>カンリョウネンドイコウ</t>
    </rPh>
    <rPh sb="14" eb="16">
      <t>ザイダン</t>
    </rPh>
    <rPh sb="17" eb="21">
      <t>トリクミジョウキョウ</t>
    </rPh>
    <rPh sb="22" eb="24">
      <t>ホウコク</t>
    </rPh>
    <rPh sb="25" eb="26">
      <t>モト</t>
    </rPh>
    <rPh sb="28" eb="30">
      <t>バアイ</t>
    </rPh>
    <rPh sb="34" eb="38">
      <t>コウフヨウコウ</t>
    </rPh>
    <rPh sb="38" eb="39">
      <t>ダイ</t>
    </rPh>
    <phoneticPr fontId="1"/>
  </si>
  <si>
    <t>　   ５条第２項）ことを理解している。</t>
    <phoneticPr fontId="1"/>
  </si>
  <si>
    <t>（第１号様式）
申請書１～５、
(添付１)支払希望調書、(添付２)申請に当たっての確認事項、（添付３）消費税等の取扱い</t>
    <rPh sb="1" eb="2">
      <t>ダイ</t>
    </rPh>
    <rPh sb="3" eb="4">
      <t>ゴウ</t>
    </rPh>
    <rPh sb="4" eb="6">
      <t>ヨウシキ</t>
    </rPh>
    <rPh sb="8" eb="11">
      <t>シンセイショ</t>
    </rPh>
    <rPh sb="17" eb="19">
      <t>テンプ</t>
    </rPh>
    <rPh sb="21" eb="23">
      <t>シハラ</t>
    </rPh>
    <rPh sb="23" eb="25">
      <t>キボウ</t>
    </rPh>
    <rPh sb="25" eb="27">
      <t>チョウショ</t>
    </rPh>
    <rPh sb="29" eb="31">
      <t>テンプ</t>
    </rPh>
    <rPh sb="33" eb="35">
      <t>シンセイ</t>
    </rPh>
    <rPh sb="36" eb="37">
      <t>ア</t>
    </rPh>
    <rPh sb="41" eb="45">
      <t>カクニンジコウ</t>
    </rPh>
    <rPh sb="47" eb="49">
      <t>テンプ</t>
    </rPh>
    <rPh sb="51" eb="54">
      <t>ショウヒゼイ</t>
    </rPh>
    <rPh sb="54" eb="55">
      <t>トウ</t>
    </rPh>
    <rPh sb="56" eb="58">
      <t>トリアツカ</t>
    </rPh>
    <phoneticPr fontId="1"/>
  </si>
  <si>
    <r>
      <t>申請に当たっての確認事項　※</t>
    </r>
    <r>
      <rPr>
        <sz val="12"/>
        <color theme="1"/>
        <rFont val="Segoe UI Symbol"/>
        <family val="2"/>
      </rPr>
      <t>☑</t>
    </r>
    <r>
      <rPr>
        <sz val="12"/>
        <color theme="1"/>
        <rFont val="游ゴシック"/>
        <family val="2"/>
        <scheme val="minor"/>
      </rPr>
      <t>をお願いします</t>
    </r>
    <rPh sb="0" eb="2">
      <t>シンセイ</t>
    </rPh>
    <rPh sb="3" eb="4">
      <t>ア</t>
    </rPh>
    <rPh sb="8" eb="12">
      <t>カクニンジコウ</t>
    </rPh>
    <phoneticPr fontId="1"/>
  </si>
  <si>
    <t>（例）</t>
    <rPh sb="1" eb="2">
      <t>レイ</t>
    </rPh>
    <phoneticPr fontId="1"/>
  </si>
  <si>
    <t>要望書からの変更点がある（足りない場合は行を追加してください）</t>
    <rPh sb="0" eb="3">
      <t>ヨウボウショ</t>
    </rPh>
    <rPh sb="6" eb="9">
      <t>ヘンコウテン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</si>
</sst>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0_);[Red]\(#,##0.00\)"/>
    <numFmt numFmtId="179" formatCode="#,##0_ ;[Red]\-#,##0\ "/>
  </numFmts>
  <fonts count="47">
    <font>
      <sz val="11"/>
      <color theme="1"/>
      <name val="游ゴシック"/>
      <family val="2"/>
      <scheme val="minor"/>
    </font>
    <font>
      <sz val="6"/>
      <name val="游ゴシック"/>
      <family val="3"/>
      <charset val="128"/>
      <scheme val="minor"/>
    </font>
    <font>
      <sz val="10"/>
      <color theme="1"/>
      <name val="游ゴシック"/>
      <family val="2"/>
      <scheme val="minor"/>
    </font>
    <font>
      <sz val="9"/>
      <color theme="1"/>
      <name val="游ゴシック"/>
      <family val="2"/>
      <scheme val="minor"/>
    </font>
    <font>
      <sz val="10"/>
      <color theme="1"/>
      <name val="游ゴシック"/>
      <family val="3"/>
      <charset val="128"/>
      <scheme val="minor"/>
    </font>
    <font>
      <b/>
      <sz val="11"/>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1"/>
      <color rgb="FFFF0000"/>
      <name val="游ゴシック"/>
      <family val="2"/>
      <scheme val="minor"/>
    </font>
    <font>
      <u/>
      <sz val="11"/>
      <color theme="10"/>
      <name val="游ゴシック"/>
      <family val="2"/>
      <scheme val="minor"/>
    </font>
    <font>
      <sz val="12"/>
      <color theme="1"/>
      <name val="游ゴシック"/>
      <family val="2"/>
      <scheme val="minor"/>
    </font>
    <font>
      <sz val="14"/>
      <color theme="1"/>
      <name val="游ゴシック"/>
      <family val="2"/>
      <scheme val="minor"/>
    </font>
    <font>
      <sz val="12"/>
      <color theme="1"/>
      <name val="游ゴシック"/>
      <family val="3"/>
      <charset val="128"/>
      <scheme val="minor"/>
    </font>
    <font>
      <sz val="9"/>
      <color rgb="FF000000"/>
      <name val="Meiryo UI"/>
      <family val="3"/>
      <charset val="128"/>
    </font>
    <font>
      <b/>
      <u/>
      <sz val="14"/>
      <color rgb="FFFF0000"/>
      <name val="游ゴシック"/>
      <family val="3"/>
      <charset val="128"/>
      <scheme val="minor"/>
    </font>
    <font>
      <b/>
      <sz val="11"/>
      <color rgb="FFFF0000"/>
      <name val="游ゴシック"/>
      <family val="3"/>
      <charset val="128"/>
      <scheme val="minor"/>
    </font>
    <font>
      <sz val="16"/>
      <color theme="1"/>
      <name val="游ゴシック"/>
      <family val="2"/>
      <scheme val="minor"/>
    </font>
    <font>
      <b/>
      <u/>
      <sz val="11"/>
      <color rgb="FFFF0000"/>
      <name val="游ゴシック"/>
      <family val="3"/>
      <charset val="128"/>
      <scheme val="minor"/>
    </font>
    <font>
      <sz val="11"/>
      <color theme="1"/>
      <name val="游ゴシック"/>
      <family val="2"/>
      <scheme val="minor"/>
    </font>
    <font>
      <b/>
      <sz val="16"/>
      <color theme="1"/>
      <name val="游ゴシック"/>
      <family val="3"/>
      <charset val="128"/>
      <scheme val="minor"/>
    </font>
    <font>
      <b/>
      <sz val="14"/>
      <color rgb="FFFF0000"/>
      <name val="游ゴシック"/>
      <family val="3"/>
      <charset val="128"/>
      <scheme val="minor"/>
    </font>
    <font>
      <b/>
      <sz val="9"/>
      <color indexed="81"/>
      <name val="MS P ゴシック"/>
      <family val="3"/>
      <charset val="128"/>
    </font>
    <font>
      <sz val="9"/>
      <color indexed="81"/>
      <name val="MS P ゴシック"/>
      <family val="3"/>
      <charset val="128"/>
    </font>
    <font>
      <b/>
      <sz val="14"/>
      <color theme="1"/>
      <name val="游ゴシック"/>
      <family val="3"/>
      <charset val="128"/>
      <scheme val="minor"/>
    </font>
    <font>
      <sz val="11"/>
      <color theme="0"/>
      <name val="游ゴシック"/>
      <family val="2"/>
      <scheme val="minor"/>
    </font>
    <font>
      <sz val="11"/>
      <color theme="0"/>
      <name val="游ゴシック"/>
      <family val="3"/>
      <charset val="128"/>
      <scheme val="minor"/>
    </font>
    <font>
      <sz val="11"/>
      <color theme="1"/>
      <name val="Segoe UI Symbol"/>
      <family val="2"/>
    </font>
    <font>
      <b/>
      <sz val="20"/>
      <color theme="1"/>
      <name val="游ゴシック"/>
      <family val="3"/>
      <charset val="128"/>
      <scheme val="minor"/>
    </font>
    <font>
      <sz val="11"/>
      <color rgb="FF00B050"/>
      <name val="游ゴシック"/>
      <family val="2"/>
      <scheme val="minor"/>
    </font>
    <font>
      <sz val="11"/>
      <name val="游ゴシック"/>
      <family val="3"/>
      <charset val="128"/>
      <scheme val="minor"/>
    </font>
    <font>
      <u/>
      <sz val="11"/>
      <color theme="1"/>
      <name val="游ゴシック"/>
      <family val="2"/>
      <scheme val="minor"/>
    </font>
    <font>
      <sz val="14"/>
      <color theme="1"/>
      <name val="ＭＳ 明朝"/>
      <family val="1"/>
      <charset val="128"/>
    </font>
    <font>
      <sz val="11"/>
      <color theme="1"/>
      <name val="ＭＳ 明朝"/>
      <family val="1"/>
      <charset val="128"/>
    </font>
    <font>
      <sz val="16"/>
      <color theme="1"/>
      <name val="ＭＳ 明朝"/>
      <family val="1"/>
      <charset val="128"/>
    </font>
    <font>
      <sz val="18"/>
      <color theme="1"/>
      <name val="ＭＳ 明朝"/>
      <family val="1"/>
      <charset val="128"/>
    </font>
    <font>
      <sz val="12"/>
      <color theme="1"/>
      <name val="ＭＳ 明朝"/>
      <family val="1"/>
      <charset val="128"/>
    </font>
    <font>
      <b/>
      <u/>
      <sz val="12"/>
      <color theme="1"/>
      <name val="ＭＳ 明朝"/>
      <family val="1"/>
      <charset val="128"/>
    </font>
    <font>
      <b/>
      <sz val="14"/>
      <color theme="1"/>
      <name val="ＭＳ 明朝"/>
      <family val="1"/>
      <charset val="128"/>
    </font>
    <font>
      <u/>
      <sz val="9"/>
      <color theme="1"/>
      <name val="游ゴシック"/>
      <family val="3"/>
      <charset val="128"/>
      <scheme val="minor"/>
    </font>
    <font>
      <sz val="12"/>
      <color theme="1"/>
      <name val="Segoe UI Symbol"/>
      <family val="2"/>
    </font>
    <font>
      <sz val="9"/>
      <color indexed="81"/>
      <name val="游ゴシック"/>
      <family val="3"/>
      <charset val="128"/>
      <scheme val="minor"/>
    </font>
    <font>
      <b/>
      <sz val="18"/>
      <color theme="1"/>
      <name val="游ゴシック"/>
      <family val="3"/>
      <charset val="128"/>
      <scheme val="minor"/>
    </font>
    <font>
      <sz val="8"/>
      <color theme="1"/>
      <name val="游ゴシック"/>
      <family val="3"/>
      <charset val="128"/>
      <scheme val="minor"/>
    </font>
    <font>
      <sz val="11"/>
      <color indexed="81"/>
      <name val="MS P ゴシック"/>
      <family val="3"/>
      <charset val="128"/>
    </font>
    <font>
      <b/>
      <sz val="10"/>
      <color indexed="10"/>
      <name val="MS P ゴシック"/>
      <family val="3"/>
      <charset val="128"/>
    </font>
    <font>
      <sz val="10.5"/>
      <color theme="1"/>
      <name val="游ゴシック"/>
      <family val="2"/>
      <scheme val="minor"/>
    </font>
  </fonts>
  <fills count="9">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top style="thin">
        <color indexed="64"/>
      </top>
      <bottom style="hair">
        <color indexed="64"/>
      </bottom>
      <diagonal/>
    </border>
    <border>
      <left style="thin">
        <color auto="1"/>
      </left>
      <right style="thin">
        <color auto="1"/>
      </right>
      <top style="hair">
        <color auto="1"/>
      </top>
      <bottom style="thin">
        <color auto="1"/>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bottom style="medium">
        <color indexed="64"/>
      </bottom>
      <diagonal/>
    </border>
    <border>
      <left style="thin">
        <color indexed="64"/>
      </left>
      <right style="thin">
        <color indexed="64"/>
      </right>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hair">
        <color indexed="64"/>
      </bottom>
      <diagonal/>
    </border>
  </borders>
  <cellStyleXfs count="4">
    <xf numFmtId="0" fontId="0" fillId="0" borderId="0"/>
    <xf numFmtId="0" fontId="10" fillId="0" borderId="0" applyNumberFormat="0" applyFill="0" applyBorder="0" applyAlignment="0" applyProtection="0"/>
    <xf numFmtId="38" fontId="19" fillId="0" borderId="0" applyFont="0" applyFill="0" applyBorder="0" applyAlignment="0" applyProtection="0">
      <alignment vertical="center"/>
    </xf>
    <xf numFmtId="9" fontId="19" fillId="0" borderId="0" applyFont="0" applyFill="0" applyBorder="0" applyAlignment="0" applyProtection="0">
      <alignment vertical="center"/>
    </xf>
  </cellStyleXfs>
  <cellXfs count="848">
    <xf numFmtId="0" fontId="0" fillId="0" borderId="0" xfId="0"/>
    <xf numFmtId="0" fontId="0" fillId="0" borderId="3" xfId="0" applyBorder="1"/>
    <xf numFmtId="0" fontId="0" fillId="0" borderId="4" xfId="0" applyBorder="1"/>
    <xf numFmtId="0" fontId="0" fillId="0" borderId="2" xfId="0" applyBorder="1"/>
    <xf numFmtId="0" fontId="0" fillId="0" borderId="6" xfId="0" applyBorder="1"/>
    <xf numFmtId="0" fontId="0" fillId="0" borderId="9" xfId="0" applyBorder="1"/>
    <xf numFmtId="0" fontId="0" fillId="0" borderId="10" xfId="0" applyBorder="1"/>
    <xf numFmtId="0" fontId="0" fillId="0" borderId="0" xfId="0" applyAlignment="1">
      <alignment wrapText="1"/>
    </xf>
    <xf numFmtId="0" fontId="0" fillId="0" borderId="4" xfId="0" applyBorder="1" applyAlignment="1">
      <alignment horizontal="right"/>
    </xf>
    <xf numFmtId="0" fontId="0" fillId="0" borderId="7" xfId="0" applyBorder="1" applyAlignment="1">
      <alignment horizontal="right"/>
    </xf>
    <xf numFmtId="176" fontId="0" fillId="0" borderId="3" xfId="0" applyNumberFormat="1" applyBorder="1"/>
    <xf numFmtId="176" fontId="0" fillId="0" borderId="5" xfId="0" applyNumberFormat="1" applyBorder="1"/>
    <xf numFmtId="0" fontId="0" fillId="0" borderId="10" xfId="0" applyBorder="1" applyAlignment="1">
      <alignment horizontal="right"/>
    </xf>
    <xf numFmtId="0" fontId="0" fillId="0" borderId="12" xfId="0" applyBorder="1"/>
    <xf numFmtId="0" fontId="2" fillId="0" borderId="11" xfId="0" applyFont="1" applyBorder="1"/>
    <xf numFmtId="0" fontId="2" fillId="0" borderId="8" xfId="0" applyFont="1" applyBorder="1"/>
    <xf numFmtId="0" fontId="0" fillId="0" borderId="0" xfId="0" applyAlignment="1">
      <alignment vertical="top"/>
    </xf>
    <xf numFmtId="0" fontId="0" fillId="0" borderId="0" xfId="0" applyAlignment="1">
      <alignment vertical="center"/>
    </xf>
    <xf numFmtId="0" fontId="0" fillId="2" borderId="0" xfId="0" applyFill="1"/>
    <xf numFmtId="0" fontId="9" fillId="0" borderId="0" xfId="0" applyFont="1"/>
    <xf numFmtId="0" fontId="0" fillId="0" borderId="0" xfId="0" applyAlignment="1">
      <alignment horizont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wrapText="1"/>
    </xf>
    <xf numFmtId="0" fontId="7" fillId="0" borderId="0" xfId="0" applyFont="1"/>
    <xf numFmtId="0" fontId="0" fillId="0" borderId="0" xfId="0" applyAlignment="1">
      <alignment vertical="center" wrapText="1"/>
    </xf>
    <xf numFmtId="0" fontId="0" fillId="0" borderId="0" xfId="0" applyAlignment="1">
      <alignment vertical="top" wrapText="1"/>
    </xf>
    <xf numFmtId="0" fontId="3" fillId="0" borderId="0" xfId="0" applyFont="1" applyAlignment="1">
      <alignment vertical="center"/>
    </xf>
    <xf numFmtId="0" fontId="0" fillId="0" borderId="1" xfId="0" applyBorder="1" applyAlignment="1">
      <alignment vertical="center" wrapText="1"/>
    </xf>
    <xf numFmtId="176" fontId="0" fillId="0" borderId="0" xfId="0" applyNumberFormat="1"/>
    <xf numFmtId="0" fontId="13" fillId="0" borderId="0" xfId="0" applyFont="1" applyAlignment="1">
      <alignment vertical="center"/>
    </xf>
    <xf numFmtId="0" fontId="0" fillId="0" borderId="27" xfId="0" applyBorder="1" applyAlignment="1">
      <alignment vertical="center"/>
    </xf>
    <xf numFmtId="0" fontId="0" fillId="0" borderId="28" xfId="0" applyBorder="1" applyAlignment="1">
      <alignment vertical="center"/>
    </xf>
    <xf numFmtId="0" fontId="11" fillId="0" borderId="0" xfId="0" applyFont="1" applyAlignment="1">
      <alignment vertical="top"/>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xf>
    <xf numFmtId="0" fontId="0" fillId="0" borderId="0" xfId="0" applyAlignment="1">
      <alignment horizontal="center" vertical="center"/>
    </xf>
    <xf numFmtId="0" fontId="0" fillId="0" borderId="1" xfId="0" applyBorder="1"/>
    <xf numFmtId="0" fontId="0" fillId="7" borderId="1" xfId="0" applyFill="1" applyBorder="1" applyAlignment="1">
      <alignment horizontal="center"/>
    </xf>
    <xf numFmtId="176" fontId="0" fillId="7" borderId="1" xfId="0" applyNumberFormat="1" applyFill="1" applyBorder="1"/>
    <xf numFmtId="0" fontId="0" fillId="2" borderId="3" xfId="0" applyFill="1" applyBorder="1"/>
    <xf numFmtId="0" fontId="0" fillId="0" borderId="5" xfId="0" applyBorder="1"/>
    <xf numFmtId="0" fontId="0" fillId="0" borderId="7" xfId="0" applyBorder="1"/>
    <xf numFmtId="0" fontId="0" fillId="0" borderId="8" xfId="0" applyBorder="1"/>
    <xf numFmtId="177" fontId="0" fillId="0" borderId="0" xfId="0" applyNumberFormat="1"/>
    <xf numFmtId="177" fontId="0" fillId="0" borderId="2" xfId="0" applyNumberFormat="1" applyBorder="1" applyAlignment="1">
      <alignment horizontal="center"/>
    </xf>
    <xf numFmtId="0" fontId="0" fillId="2" borderId="1" xfId="0" applyFill="1" applyBorder="1" applyAlignment="1">
      <alignment horizontal="center" vertical="center"/>
    </xf>
    <xf numFmtId="0" fontId="5" fillId="0" borderId="0" xfId="0" applyFont="1"/>
    <xf numFmtId="0" fontId="0" fillId="0" borderId="34" xfId="0" applyBorder="1"/>
    <xf numFmtId="0" fontId="0" fillId="0" borderId="35" xfId="0" applyBorder="1"/>
    <xf numFmtId="0" fontId="0" fillId="0" borderId="37" xfId="0" applyBorder="1"/>
    <xf numFmtId="0" fontId="0" fillId="0" borderId="39" xfId="0" applyBorder="1"/>
    <xf numFmtId="0" fontId="0" fillId="0" borderId="39" xfId="0" applyBorder="1" applyAlignment="1">
      <alignment wrapText="1"/>
    </xf>
    <xf numFmtId="0" fontId="0" fillId="0" borderId="40" xfId="0" applyBorder="1"/>
    <xf numFmtId="0" fontId="12" fillId="0" borderId="0" xfId="0" applyFont="1" applyAlignment="1">
      <alignment horizontal="center" vertical="center"/>
    </xf>
    <xf numFmtId="0" fontId="0" fillId="0" borderId="38" xfId="0" applyBorder="1"/>
    <xf numFmtId="0" fontId="20" fillId="0" borderId="0" xfId="0" applyFont="1"/>
    <xf numFmtId="0" fontId="0" fillId="2" borderId="1" xfId="0" applyFill="1"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wrapText="1"/>
    </xf>
    <xf numFmtId="176" fontId="0" fillId="0" borderId="1" xfId="0" applyNumberFormat="1" applyBorder="1" applyAlignment="1">
      <alignment vertical="center" wrapText="1"/>
    </xf>
    <xf numFmtId="0" fontId="20" fillId="0" borderId="0" xfId="0" applyFont="1" applyAlignment="1">
      <alignment vertical="center"/>
    </xf>
    <xf numFmtId="0" fontId="9" fillId="4" borderId="0" xfId="0" applyFont="1" applyFill="1" applyAlignment="1">
      <alignment vertical="center"/>
    </xf>
    <xf numFmtId="0" fontId="0" fillId="0" borderId="36" xfId="0" applyBorder="1"/>
    <xf numFmtId="0" fontId="21" fillId="0" borderId="33" xfId="0" applyFont="1" applyBorder="1"/>
    <xf numFmtId="0" fontId="0" fillId="4" borderId="1" xfId="0" applyFill="1" applyBorder="1" applyAlignment="1">
      <alignment horizontal="center" vertical="center" wrapText="1"/>
    </xf>
    <xf numFmtId="0" fontId="13" fillId="4" borderId="0" xfId="0" applyFont="1" applyFill="1" applyAlignment="1">
      <alignment vertical="center"/>
    </xf>
    <xf numFmtId="0" fontId="13" fillId="4" borderId="0" xfId="0" applyFont="1" applyFill="1" applyAlignment="1">
      <alignment horizontal="center" vertical="center"/>
    </xf>
    <xf numFmtId="0" fontId="17" fillId="4" borderId="0" xfId="0" applyFont="1" applyFill="1" applyAlignment="1">
      <alignment horizontal="center" vertical="center"/>
    </xf>
    <xf numFmtId="0" fontId="0" fillId="0" borderId="33" xfId="0" applyBorder="1"/>
    <xf numFmtId="0" fontId="15" fillId="0" borderId="0" xfId="0" applyFont="1" applyAlignment="1">
      <alignment vertical="center"/>
    </xf>
    <xf numFmtId="0" fontId="8" fillId="0" borderId="0" xfId="0" applyFont="1"/>
    <xf numFmtId="0" fontId="0" fillId="2" borderId="39" xfId="0" applyFill="1" applyBorder="1"/>
    <xf numFmtId="0" fontId="11" fillId="0" borderId="0" xfId="0" applyFont="1" applyAlignment="1">
      <alignment vertical="center"/>
    </xf>
    <xf numFmtId="0" fontId="2" fillId="0" borderId="6" xfId="0" applyFont="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176" fontId="0" fillId="0" borderId="6" xfId="0" applyNumberFormat="1" applyBorder="1" applyAlignment="1">
      <alignment vertical="center"/>
    </xf>
    <xf numFmtId="0" fontId="0" fillId="0" borderId="7" xfId="0" applyBorder="1" applyAlignment="1">
      <alignment horizontal="right" vertical="center"/>
    </xf>
    <xf numFmtId="0" fontId="0" fillId="0" borderId="41" xfId="0" applyBorder="1" applyAlignment="1">
      <alignment vertical="center"/>
    </xf>
    <xf numFmtId="176" fontId="0" fillId="0" borderId="42" xfId="0" applyNumberFormat="1" applyBorder="1" applyAlignment="1">
      <alignment vertical="center"/>
    </xf>
    <xf numFmtId="0" fontId="0" fillId="0" borderId="43" xfId="0" applyBorder="1" applyAlignment="1">
      <alignment horizontal="right" vertical="center"/>
    </xf>
    <xf numFmtId="0" fontId="0" fillId="0" borderId="42" xfId="0" applyBorder="1" applyAlignment="1">
      <alignment vertical="center" wrapText="1"/>
    </xf>
    <xf numFmtId="0" fontId="0" fillId="0" borderId="42" xfId="0" applyBorder="1" applyAlignment="1">
      <alignment horizontal="right" vertical="center"/>
    </xf>
    <xf numFmtId="0" fontId="0" fillId="0" borderId="42" xfId="0" applyBorder="1" applyAlignment="1">
      <alignment horizontal="left" vertical="center"/>
    </xf>
    <xf numFmtId="0" fontId="0" fillId="2" borderId="1" xfId="0" applyFill="1" applyBorder="1" applyAlignment="1" applyProtection="1">
      <alignment horizontal="center" vertical="center" wrapText="1"/>
      <protection locked="0"/>
    </xf>
    <xf numFmtId="0" fontId="0" fillId="0" borderId="0" xfId="0" applyAlignment="1">
      <alignment horizontal="left" vertical="top" wrapText="1"/>
    </xf>
    <xf numFmtId="0" fontId="16" fillId="0" borderId="0" xfId="0" applyFont="1"/>
    <xf numFmtId="177" fontId="0" fillId="0" borderId="2" xfId="0" applyNumberFormat="1" applyBorder="1"/>
    <xf numFmtId="0" fontId="0" fillId="2" borderId="1" xfId="0" applyFill="1" applyBorder="1" applyAlignment="1" applyProtection="1">
      <alignment horizontal="center" vertical="center"/>
      <protection locked="0"/>
    </xf>
    <xf numFmtId="0" fontId="0" fillId="2" borderId="1" xfId="0" applyFill="1" applyBorder="1" applyAlignment="1" applyProtection="1">
      <alignment vertical="center" wrapText="1"/>
      <protection locked="0"/>
    </xf>
    <xf numFmtId="0" fontId="0" fillId="5" borderId="1" xfId="0" applyFill="1" applyBorder="1" applyAlignment="1" applyProtection="1">
      <alignment horizontal="left" vertical="center" wrapText="1"/>
      <protection locked="0"/>
    </xf>
    <xf numFmtId="0" fontId="0" fillId="5" borderId="1" xfId="0" applyFill="1" applyBorder="1" applyAlignment="1" applyProtection="1">
      <alignment horizontal="center" vertical="center" wrapText="1"/>
      <protection locked="0"/>
    </xf>
    <xf numFmtId="0" fontId="0" fillId="0" borderId="2" xfId="0" applyBorder="1" applyAlignment="1">
      <alignment vertical="center"/>
    </xf>
    <xf numFmtId="0" fontId="24" fillId="0" borderId="0" xfId="0" applyFont="1"/>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14" fontId="0" fillId="0" borderId="0" xfId="0" applyNumberFormat="1"/>
    <xf numFmtId="0" fontId="0" fillId="4" borderId="26" xfId="0" applyFill="1" applyBorder="1" applyAlignment="1">
      <alignment horizontal="center" vertical="center" wrapText="1"/>
    </xf>
    <xf numFmtId="0" fontId="0" fillId="4" borderId="13" xfId="0" applyFill="1" applyBorder="1" applyAlignment="1">
      <alignment horizontal="center" vertical="center" wrapText="1"/>
    </xf>
    <xf numFmtId="0" fontId="9" fillId="0" borderId="0" xfId="0" applyFont="1" applyAlignment="1">
      <alignment horizontal="left" wrapText="1"/>
    </xf>
    <xf numFmtId="0" fontId="8" fillId="0" borderId="0" xfId="0" applyFont="1" applyAlignment="1">
      <alignment horizontal="left"/>
    </xf>
    <xf numFmtId="177" fontId="0" fillId="0" borderId="1" xfId="0" applyNumberFormat="1" applyBorder="1" applyAlignment="1">
      <alignment horizontal="center" vertical="center" wrapText="1"/>
    </xf>
    <xf numFmtId="0" fontId="0" fillId="5" borderId="1" xfId="0" applyFill="1" applyBorder="1" applyAlignment="1" applyProtection="1">
      <alignment vertical="center" wrapText="1"/>
      <protection locked="0"/>
    </xf>
    <xf numFmtId="177" fontId="0" fillId="2" borderId="1" xfId="0" applyNumberFormat="1" applyFill="1" applyBorder="1" applyAlignment="1" applyProtection="1">
      <alignment vertical="center" wrapText="1"/>
      <protection locked="0"/>
    </xf>
    <xf numFmtId="0" fontId="26" fillId="0" borderId="1" xfId="0" applyFont="1" applyBorder="1" applyAlignment="1">
      <alignment horizontal="center" vertical="center" wrapText="1"/>
    </xf>
    <xf numFmtId="177" fontId="0" fillId="0" borderId="1" xfId="0" applyNumberFormat="1" applyBorder="1" applyAlignment="1">
      <alignment horizontal="center" wrapText="1"/>
    </xf>
    <xf numFmtId="177" fontId="0" fillId="0" borderId="1" xfId="0" applyNumberFormat="1" applyBorder="1" applyAlignment="1">
      <alignment vertical="center" wrapText="1"/>
    </xf>
    <xf numFmtId="176" fontId="0" fillId="0" borderId="41" xfId="0" applyNumberFormat="1" applyBorder="1"/>
    <xf numFmtId="0" fontId="0" fillId="0" borderId="42" xfId="0" applyBorder="1"/>
    <xf numFmtId="0" fontId="0" fillId="0" borderId="43" xfId="0" applyBorder="1" applyAlignment="1">
      <alignment horizontal="right"/>
    </xf>
    <xf numFmtId="0" fontId="29" fillId="0" borderId="0" xfId="0" applyFont="1"/>
    <xf numFmtId="0" fontId="0" fillId="0" borderId="33" xfId="0" applyBorder="1" applyAlignment="1">
      <alignment vertical="top"/>
    </xf>
    <xf numFmtId="0" fontId="0" fillId="0" borderId="34" xfId="0" applyBorder="1" applyAlignment="1">
      <alignment wrapText="1"/>
    </xf>
    <xf numFmtId="0" fontId="31" fillId="0" borderId="0" xfId="0" applyFont="1"/>
    <xf numFmtId="0" fontId="20" fillId="0" borderId="0" xfId="0" applyFont="1" applyAlignment="1">
      <alignment vertical="top"/>
    </xf>
    <xf numFmtId="0" fontId="0" fillId="5" borderId="0" xfId="0" applyFill="1" applyAlignment="1">
      <alignment vertical="center"/>
    </xf>
    <xf numFmtId="0" fontId="0" fillId="5" borderId="0" xfId="0" applyFill="1" applyAlignment="1">
      <alignment vertical="center" wrapText="1"/>
    </xf>
    <xf numFmtId="0" fontId="32" fillId="0" borderId="0" xfId="0" applyFont="1"/>
    <xf numFmtId="0" fontId="33" fillId="0" borderId="0" xfId="0" applyFont="1" applyAlignment="1">
      <alignment horizontal="left"/>
    </xf>
    <xf numFmtId="0" fontId="33" fillId="0" borderId="0" xfId="0" applyFont="1"/>
    <xf numFmtId="0" fontId="33" fillId="0" borderId="0" xfId="0" applyFont="1" applyAlignment="1">
      <alignment horizontal="center"/>
    </xf>
    <xf numFmtId="0" fontId="34" fillId="0" borderId="0" xfId="0" applyFont="1"/>
    <xf numFmtId="0" fontId="35" fillId="0" borderId="0" xfId="0" applyFont="1"/>
    <xf numFmtId="0" fontId="33" fillId="0" borderId="0" xfId="0" applyFont="1" applyAlignment="1">
      <alignment vertical="center"/>
    </xf>
    <xf numFmtId="0" fontId="36" fillId="6" borderId="1" xfId="0" applyFont="1" applyFill="1" applyBorder="1" applyAlignment="1">
      <alignment horizontal="center" vertical="center"/>
    </xf>
    <xf numFmtId="0" fontId="36" fillId="0" borderId="1" xfId="0" applyFont="1" applyBorder="1" applyAlignment="1">
      <alignment vertical="center"/>
    </xf>
    <xf numFmtId="0" fontId="36" fillId="0" borderId="1" xfId="0" applyFont="1" applyBorder="1" applyAlignment="1">
      <alignment vertical="center" wrapText="1"/>
    </xf>
    <xf numFmtId="0" fontId="36" fillId="0" borderId="1" xfId="0" applyFont="1" applyBorder="1" applyAlignment="1">
      <alignment horizontal="center" vertical="center" wrapText="1"/>
    </xf>
    <xf numFmtId="0" fontId="36" fillId="0" borderId="0" xfId="0" applyFont="1" applyAlignment="1">
      <alignment horizontal="left"/>
    </xf>
    <xf numFmtId="0" fontId="36" fillId="0" borderId="0" xfId="0" applyFont="1"/>
    <xf numFmtId="0" fontId="38" fillId="0" borderId="0" xfId="0" applyFont="1"/>
    <xf numFmtId="0" fontId="32" fillId="0" borderId="0" xfId="0" applyFont="1" applyAlignment="1">
      <alignment horizontal="left"/>
    </xf>
    <xf numFmtId="0" fontId="32" fillId="6" borderId="1" xfId="0" applyFont="1" applyFill="1" applyBorder="1" applyAlignment="1">
      <alignment horizontal="center" vertical="center"/>
    </xf>
    <xf numFmtId="0" fontId="32" fillId="6" borderId="1" xfId="0" applyFont="1" applyFill="1" applyBorder="1" applyAlignment="1">
      <alignment vertical="center" wrapText="1"/>
    </xf>
    <xf numFmtId="0" fontId="32" fillId="6" borderId="1" xfId="0" applyFont="1" applyFill="1" applyBorder="1" applyAlignment="1">
      <alignment horizontal="left" vertical="center" wrapText="1"/>
    </xf>
    <xf numFmtId="0" fontId="32" fillId="6" borderId="3" xfId="0" applyFont="1" applyFill="1" applyBorder="1" applyAlignment="1">
      <alignment horizontal="left" vertical="center" wrapText="1"/>
    </xf>
    <xf numFmtId="0" fontId="0" fillId="8" borderId="0" xfId="0" applyFill="1"/>
    <xf numFmtId="0" fontId="11" fillId="0" borderId="0" xfId="0" applyFont="1"/>
    <xf numFmtId="0" fontId="11" fillId="0" borderId="1" xfId="0" applyFont="1" applyBorder="1" applyAlignment="1">
      <alignment horizontal="center"/>
    </xf>
    <xf numFmtId="0" fontId="11" fillId="0" borderId="1" xfId="0" applyFont="1" applyBorder="1"/>
    <xf numFmtId="0" fontId="11" fillId="0" borderId="1" xfId="0" applyFont="1" applyBorder="1" applyAlignment="1">
      <alignment wrapText="1"/>
    </xf>
    <xf numFmtId="3" fontId="11" fillId="0" borderId="1" xfId="0" applyNumberFormat="1" applyFont="1" applyBorder="1" applyAlignment="1">
      <alignment wrapText="1"/>
    </xf>
    <xf numFmtId="20" fontId="11" fillId="0" borderId="0" xfId="0" applyNumberFormat="1" applyFont="1"/>
    <xf numFmtId="0" fontId="11" fillId="0" borderId="1" xfId="0" applyFont="1" applyBorder="1" applyAlignment="1">
      <alignment horizontal="center" wrapText="1"/>
    </xf>
    <xf numFmtId="0" fontId="0" fillId="0" borderId="3" xfId="0" applyBorder="1" applyAlignment="1" applyProtection="1">
      <alignment horizontal="center" vertical="center"/>
      <protection locked="0"/>
    </xf>
    <xf numFmtId="0" fontId="0" fillId="0" borderId="2" xfId="0" applyBorder="1" applyAlignment="1">
      <alignment vertical="center" wrapText="1"/>
    </xf>
    <xf numFmtId="177" fontId="4" fillId="2" borderId="1" xfId="0" applyNumberFormat="1" applyFont="1" applyFill="1" applyBorder="1" applyAlignment="1" applyProtection="1">
      <alignment vertical="center" wrapText="1"/>
      <protection locked="0"/>
    </xf>
    <xf numFmtId="0" fontId="3" fillId="0" borderId="0" xfId="0" applyFont="1"/>
    <xf numFmtId="0" fontId="9" fillId="0" borderId="0" xfId="0" applyFont="1" applyAlignment="1">
      <alignment vertical="center"/>
    </xf>
    <xf numFmtId="176" fontId="0" fillId="0" borderId="0" xfId="0" applyNumberFormat="1" applyAlignment="1">
      <alignment horizontal="right"/>
    </xf>
    <xf numFmtId="10" fontId="0" fillId="7" borderId="1" xfId="0" applyNumberFormat="1" applyFill="1" applyBorder="1"/>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12" xfId="0" applyFont="1" applyBorder="1" applyAlignment="1">
      <alignment vertical="top" wrapText="1"/>
    </xf>
    <xf numFmtId="0" fontId="8" fillId="0" borderId="12" xfId="0" applyFont="1" applyBorder="1" applyAlignment="1">
      <alignment vertical="top" wrapText="1"/>
    </xf>
    <xf numFmtId="0" fontId="25" fillId="0" borderId="3" xfId="0" applyFont="1" applyBorder="1" applyAlignment="1">
      <alignment horizontal="center" vertical="center"/>
    </xf>
    <xf numFmtId="177" fontId="0" fillId="0" borderId="1" xfId="0" applyNumberFormat="1" applyBorder="1" applyAlignment="1">
      <alignment vertical="center"/>
    </xf>
    <xf numFmtId="0" fontId="0" fillId="5" borderId="0" xfId="0" applyFill="1"/>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177" fontId="0" fillId="0" borderId="1" xfId="0" applyNumberFormat="1" applyBorder="1"/>
    <xf numFmtId="0" fontId="0" fillId="5" borderId="0" xfId="0" applyFill="1" applyAlignment="1">
      <alignment wrapText="1"/>
    </xf>
    <xf numFmtId="0" fontId="0" fillId="5" borderId="1" xfId="0" applyFill="1" applyBorder="1" applyAlignment="1">
      <alignment vertical="center" wrapText="1"/>
    </xf>
    <xf numFmtId="177" fontId="0" fillId="2" borderId="1" xfId="0" applyNumberFormat="1" applyFill="1" applyBorder="1" applyAlignment="1">
      <alignment vertical="center" wrapText="1"/>
    </xf>
    <xf numFmtId="177" fontId="0" fillId="5" borderId="1" xfId="0" applyNumberFormat="1" applyFill="1" applyBorder="1" applyAlignment="1">
      <alignment vertical="center" wrapText="1"/>
    </xf>
    <xf numFmtId="178" fontId="0" fillId="2" borderId="1" xfId="0" applyNumberFormat="1" applyFill="1" applyBorder="1" applyAlignment="1" applyProtection="1">
      <alignment vertical="center" wrapText="1"/>
      <protection locked="0"/>
    </xf>
    <xf numFmtId="0" fontId="0" fillId="0" borderId="49" xfId="0" applyBorder="1" applyAlignment="1">
      <alignment vertical="center"/>
    </xf>
    <xf numFmtId="0" fontId="0" fillId="0" borderId="50" xfId="0"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0" fontId="7" fillId="0" borderId="0" xfId="0" applyFont="1" applyAlignment="1">
      <alignment vertical="center" wrapText="1"/>
    </xf>
    <xf numFmtId="0" fontId="0" fillId="0" borderId="0" xfId="0" applyAlignment="1">
      <alignment horizontal="center" vertical="center" wrapText="1"/>
    </xf>
    <xf numFmtId="0" fontId="0" fillId="0" borderId="13" xfId="0" applyBorder="1" applyAlignment="1">
      <alignment horizontal="center" vertical="center"/>
    </xf>
    <xf numFmtId="0" fontId="0" fillId="0" borderId="26" xfId="0" applyBorder="1" applyAlignment="1">
      <alignment horizontal="center" vertical="center"/>
    </xf>
    <xf numFmtId="0" fontId="9" fillId="0" borderId="0" xfId="0" applyFont="1" applyAlignment="1">
      <alignment wrapText="1"/>
    </xf>
    <xf numFmtId="0" fontId="7" fillId="0" borderId="0" xfId="0" applyFont="1" applyAlignment="1">
      <alignment vertical="top" wrapText="1"/>
    </xf>
    <xf numFmtId="0" fontId="42" fillId="0" borderId="5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38" fontId="0" fillId="0" borderId="1" xfId="2" applyFont="1" applyFill="1" applyBorder="1" applyAlignment="1">
      <alignment vertical="center" wrapText="1"/>
    </xf>
    <xf numFmtId="0" fontId="0" fillId="0" borderId="1" xfId="0" quotePrefix="1" applyBorder="1" applyAlignment="1">
      <alignment vertical="center" wrapText="1"/>
    </xf>
    <xf numFmtId="0" fontId="0" fillId="0" borderId="0" xfId="0" applyAlignment="1">
      <alignment horizontal="left"/>
    </xf>
    <xf numFmtId="0" fontId="0" fillId="0" borderId="3" xfId="0" applyBorder="1" applyAlignment="1">
      <alignment vertical="center"/>
    </xf>
    <xf numFmtId="0" fontId="0" fillId="0" borderId="4" xfId="0" applyBorder="1" applyAlignment="1">
      <alignment vertical="center"/>
    </xf>
    <xf numFmtId="0" fontId="21" fillId="0" borderId="0" xfId="0" applyFont="1"/>
    <xf numFmtId="0" fontId="2" fillId="0" borderId="0" xfId="0" applyFont="1" applyAlignment="1">
      <alignment vertical="center" wrapText="1"/>
    </xf>
    <xf numFmtId="0" fontId="43" fillId="0" borderId="0" xfId="0" applyFont="1" applyAlignment="1">
      <alignment vertical="center" wrapText="1"/>
    </xf>
    <xf numFmtId="0" fontId="2" fillId="0" borderId="0" xfId="0" applyFont="1" applyAlignment="1">
      <alignment horizontal="center" vertical="center" wrapText="1"/>
    </xf>
    <xf numFmtId="3" fontId="0" fillId="0" borderId="1" xfId="0" applyNumberFormat="1" applyBorder="1" applyAlignment="1">
      <alignment vertical="center" wrapText="1"/>
    </xf>
    <xf numFmtId="0" fontId="0" fillId="8" borderId="0" xfId="0" applyFill="1" applyAlignment="1">
      <alignment vertical="top" wrapText="1"/>
    </xf>
    <xf numFmtId="0" fontId="0" fillId="8" borderId="0" xfId="0" applyFill="1" applyAlignment="1">
      <alignment vertical="top"/>
    </xf>
    <xf numFmtId="0" fontId="28" fillId="0" borderId="0" xfId="0" applyFont="1" applyAlignment="1">
      <alignment vertical="center"/>
    </xf>
    <xf numFmtId="179" fontId="0" fillId="0" borderId="1" xfId="2" applyNumberFormat="1" applyFont="1" applyBorder="1" applyAlignment="1">
      <alignment vertical="center" wrapText="1"/>
    </xf>
    <xf numFmtId="177" fontId="0" fillId="0" borderId="1" xfId="2" applyNumberFormat="1" applyFont="1" applyBorder="1" applyAlignment="1">
      <alignment vertical="center" wrapText="1"/>
    </xf>
    <xf numFmtId="179" fontId="0" fillId="2" borderId="1" xfId="2" applyNumberFormat="1" applyFont="1" applyFill="1" applyBorder="1" applyAlignment="1" applyProtection="1">
      <alignment vertical="center" wrapText="1"/>
      <protection locked="0"/>
    </xf>
    <xf numFmtId="179" fontId="0" fillId="5" borderId="1" xfId="2" applyNumberFormat="1" applyFont="1" applyFill="1" applyBorder="1" applyAlignment="1" applyProtection="1">
      <alignment vertical="center" wrapText="1"/>
      <protection locked="0"/>
    </xf>
    <xf numFmtId="176" fontId="2" fillId="7" borderId="1" xfId="0" applyNumberFormat="1" applyFont="1" applyFill="1" applyBorder="1"/>
    <xf numFmtId="0" fontId="7" fillId="2" borderId="1" xfId="0" applyFont="1" applyFill="1" applyBorder="1" applyAlignment="1" applyProtection="1">
      <alignment horizontal="center" vertical="center" wrapText="1"/>
      <protection locked="0"/>
    </xf>
    <xf numFmtId="177" fontId="7" fillId="2" borderId="1" xfId="0" applyNumberFormat="1" applyFont="1" applyFill="1" applyBorder="1" applyAlignment="1" applyProtection="1">
      <alignment vertical="center" wrapText="1"/>
      <protection locked="0"/>
    </xf>
    <xf numFmtId="38" fontId="0" fillId="5" borderId="1" xfId="2" applyFont="1" applyFill="1" applyBorder="1" applyAlignment="1" applyProtection="1">
      <alignment horizontal="right" vertical="center" wrapText="1"/>
      <protection locked="0"/>
    </xf>
    <xf numFmtId="0" fontId="0" fillId="5" borderId="1" xfId="0" applyFill="1" applyBorder="1" applyAlignment="1" applyProtection="1">
      <alignment horizontal="right" vertical="center" wrapText="1"/>
      <protection locked="0"/>
    </xf>
    <xf numFmtId="0" fontId="2" fillId="0" borderId="3" xfId="0" applyFont="1" applyBorder="1"/>
    <xf numFmtId="177" fontId="0" fillId="0" borderId="0" xfId="0" applyNumberFormat="1" applyAlignment="1">
      <alignment horizontal="center"/>
    </xf>
    <xf numFmtId="0" fontId="36" fillId="0" borderId="1" xfId="0" applyFont="1" applyBorder="1" applyAlignment="1">
      <alignment horizontal="left" vertical="center" wrapText="1"/>
    </xf>
    <xf numFmtId="0" fontId="0" fillId="0" borderId="0" xfId="0" applyProtection="1">
      <protection locked="0"/>
    </xf>
    <xf numFmtId="0" fontId="0" fillId="0" borderId="9" xfId="0" applyBorder="1" applyAlignment="1">
      <alignment vertical="top"/>
    </xf>
    <xf numFmtId="176" fontId="0" fillId="0" borderId="1" xfId="0" applyNumberFormat="1" applyBorder="1"/>
    <xf numFmtId="0" fontId="0" fillId="2" borderId="3" xfId="0" applyFill="1" applyBorder="1" applyAlignment="1" applyProtection="1">
      <alignment horizontal="center"/>
      <protection locked="0"/>
    </xf>
    <xf numFmtId="0" fontId="0" fillId="0" borderId="0" xfId="0" applyAlignment="1">
      <alignment horizontal="right"/>
    </xf>
    <xf numFmtId="0" fontId="0" fillId="0" borderId="9" xfId="0" applyBorder="1" applyAlignment="1">
      <alignment horizontal="left" vertical="center"/>
    </xf>
    <xf numFmtId="176" fontId="0" fillId="0" borderId="1" xfId="0" applyNumberFormat="1" applyBorder="1" applyAlignment="1">
      <alignment horizontal="center" vertical="center" wrapText="1"/>
    </xf>
    <xf numFmtId="38" fontId="0" fillId="0" borderId="1" xfId="2" applyFont="1" applyFill="1" applyBorder="1" applyAlignment="1">
      <alignment horizontal="center" vertical="center" wrapText="1"/>
    </xf>
    <xf numFmtId="38" fontId="0" fillId="0" borderId="0" xfId="2" applyFont="1" applyAlignment="1"/>
    <xf numFmtId="0" fontId="0" fillId="2" borderId="0" xfId="0" applyFill="1" applyAlignment="1">
      <alignment horizontal="left" vertical="top" wrapText="1"/>
    </xf>
    <xf numFmtId="0" fontId="0" fillId="0" borderId="0" xfId="0" applyAlignment="1" applyProtection="1">
      <alignment horizontal="left" vertical="top" wrapText="1"/>
      <protection locked="0"/>
    </xf>
    <xf numFmtId="11" fontId="0" fillId="0" borderId="0" xfId="0" applyNumberFormat="1" applyAlignment="1">
      <alignment horizontal="center" vertical="center"/>
    </xf>
    <xf numFmtId="11" fontId="0" fillId="0" borderId="0" xfId="0" applyNumberFormat="1" applyAlignment="1">
      <alignment vertical="center"/>
    </xf>
    <xf numFmtId="11" fontId="0" fillId="0" borderId="0" xfId="0" applyNumberFormat="1"/>
    <xf numFmtId="11" fontId="0" fillId="0" borderId="0" xfId="0" applyNumberFormat="1" applyAlignment="1">
      <alignment horizontal="center"/>
    </xf>
    <xf numFmtId="20" fontId="11" fillId="0" borderId="0" xfId="0" applyNumberFormat="1" applyFont="1" applyAlignment="1">
      <alignment horizontal="left" wrapText="1"/>
    </xf>
    <xf numFmtId="0" fontId="0" fillId="0" borderId="80" xfId="0" applyBorder="1" applyAlignment="1">
      <alignment horizontal="right" vertical="center"/>
    </xf>
    <xf numFmtId="176" fontId="0" fillId="0" borderId="41" xfId="0" applyNumberFormat="1" applyBorder="1" applyAlignment="1">
      <alignment vertical="center"/>
    </xf>
    <xf numFmtId="0" fontId="0" fillId="0" borderId="9" xfId="0" applyBorder="1" applyAlignment="1">
      <alignment horizontal="right" vertical="center"/>
    </xf>
    <xf numFmtId="0" fontId="0" fillId="0" borderId="45" xfId="0" applyBorder="1" applyAlignment="1">
      <alignment horizontal="right" vertical="center"/>
    </xf>
    <xf numFmtId="0" fontId="0" fillId="0" borderId="45" xfId="0" applyBorder="1" applyAlignment="1">
      <alignment horizontal="left" vertical="center"/>
    </xf>
    <xf numFmtId="9" fontId="2" fillId="0" borderId="45" xfId="3" applyFont="1" applyFill="1" applyBorder="1" applyAlignment="1">
      <alignment horizontal="center" vertical="center" wrapText="1"/>
    </xf>
    <xf numFmtId="176" fontId="0" fillId="0" borderId="9" xfId="0" applyNumberFormat="1" applyBorder="1" applyAlignment="1">
      <alignment vertical="center"/>
    </xf>
    <xf numFmtId="0" fontId="0" fillId="0" borderId="10" xfId="0" applyBorder="1" applyAlignment="1">
      <alignment horizontal="right" vertical="center"/>
    </xf>
    <xf numFmtId="0" fontId="0" fillId="0" borderId="9" xfId="0" applyBorder="1" applyAlignment="1">
      <alignment vertical="center" wrapText="1"/>
    </xf>
    <xf numFmtId="176" fontId="0" fillId="0" borderId="45" xfId="0" applyNumberFormat="1" applyBorder="1" applyAlignment="1">
      <alignment vertical="center"/>
    </xf>
    <xf numFmtId="0" fontId="2" fillId="0" borderId="45" xfId="0" applyFont="1" applyBorder="1" applyAlignment="1">
      <alignment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0" fontId="0" fillId="0" borderId="63" xfId="0" applyBorder="1" applyAlignment="1">
      <alignment horizontal="center"/>
    </xf>
    <xf numFmtId="0" fontId="0" fillId="0" borderId="51" xfId="0" applyBorder="1" applyAlignment="1">
      <alignment horizontal="center" vertical="top" wrapText="1"/>
    </xf>
    <xf numFmtId="0" fontId="0" fillId="0" borderId="63" xfId="0" applyBorder="1" applyAlignment="1">
      <alignment horizontal="center" vertical="top" wrapText="1"/>
    </xf>
    <xf numFmtId="0" fontId="0" fillId="0" borderId="63" xfId="0" applyBorder="1" applyAlignment="1">
      <alignment horizontal="center" vertical="center"/>
    </xf>
    <xf numFmtId="0" fontId="36" fillId="0" borderId="26" xfId="0" applyFont="1" applyBorder="1" applyAlignment="1">
      <alignment horizontal="left" vertical="center" wrapText="1"/>
    </xf>
    <xf numFmtId="0" fontId="36" fillId="0" borderId="13" xfId="0" applyFont="1" applyBorder="1" applyAlignment="1">
      <alignment horizontal="left" vertical="center" wrapText="1"/>
    </xf>
    <xf numFmtId="0" fontId="36" fillId="0" borderId="26"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3" xfId="0" applyFont="1" applyBorder="1" applyAlignment="1">
      <alignment horizontal="left" vertical="center" wrapText="1"/>
    </xf>
    <xf numFmtId="0" fontId="36" fillId="0" borderId="2" xfId="0" applyFont="1" applyBorder="1" applyAlignment="1">
      <alignment horizontal="left" vertical="center" wrapText="1"/>
    </xf>
    <xf numFmtId="0" fontId="36" fillId="0" borderId="4" xfId="0" applyFont="1" applyBorder="1" applyAlignment="1">
      <alignment horizontal="left" vertical="center" wrapText="1"/>
    </xf>
    <xf numFmtId="0" fontId="0" fillId="0" borderId="0" xfId="0" applyAlignment="1">
      <alignment horizontal="center"/>
    </xf>
    <xf numFmtId="0" fontId="0" fillId="2" borderId="1" xfId="0" applyFill="1" applyBorder="1" applyAlignment="1" applyProtection="1">
      <alignment horizontal="left" vertical="top" wrapText="1"/>
      <protection locked="0"/>
    </xf>
    <xf numFmtId="0" fontId="0" fillId="2" borderId="26" xfId="0" applyFill="1" applyBorder="1" applyAlignment="1" applyProtection="1">
      <alignment horizontal="left" vertical="center"/>
      <protection locked="0"/>
    </xf>
    <xf numFmtId="0" fontId="0" fillId="0" borderId="1" xfId="0" applyBorder="1" applyAlignment="1">
      <alignment horizontal="center" vertical="center" wrapText="1"/>
    </xf>
    <xf numFmtId="0" fontId="0" fillId="0" borderId="1" xfId="0" applyBorder="1" applyAlignment="1">
      <alignment horizontal="center" vertical="center"/>
    </xf>
    <xf numFmtId="0" fontId="4" fillId="0" borderId="26" xfId="0" applyFont="1" applyBorder="1" applyAlignment="1">
      <alignment vertical="center" wrapText="1"/>
    </xf>
    <xf numFmtId="0" fontId="0" fillId="2" borderId="1" xfId="0" applyFill="1" applyBorder="1" applyAlignment="1" applyProtection="1">
      <alignment horizontal="center"/>
      <protection locked="0"/>
    </xf>
    <xf numFmtId="0" fontId="0" fillId="0" borderId="1" xfId="0" applyBorder="1" applyAlignment="1">
      <alignment horizontal="center"/>
    </xf>
    <xf numFmtId="176" fontId="0" fillId="0" borderId="3" xfId="0" applyNumberFormat="1" applyBorder="1" applyAlignment="1">
      <alignment horizontal="right"/>
    </xf>
    <xf numFmtId="176" fontId="0" fillId="0" borderId="2" xfId="0" applyNumberFormat="1" applyBorder="1" applyAlignment="1">
      <alignment horizontal="right"/>
    </xf>
    <xf numFmtId="176" fontId="0" fillId="0" borderId="2" xfId="0" applyNumberFormat="1" applyBorder="1" applyAlignment="1">
      <alignment horizontal="left"/>
    </xf>
    <xf numFmtId="176" fontId="0" fillId="0" borderId="4" xfId="0" applyNumberFormat="1" applyBorder="1" applyAlignment="1">
      <alignment horizontal="left"/>
    </xf>
    <xf numFmtId="0" fontId="0" fillId="0" borderId="1" xfId="0" applyBorder="1" applyAlignment="1">
      <alignment vertical="center"/>
    </xf>
    <xf numFmtId="0" fontId="0" fillId="2" borderId="13" xfId="0" applyFill="1" applyBorder="1" applyAlignment="1" applyProtection="1">
      <alignment horizontal="left" vertical="center"/>
      <protection locked="0"/>
    </xf>
    <xf numFmtId="0" fontId="0" fillId="0" borderId="26" xfId="0" applyBorder="1" applyAlignment="1">
      <alignment vertical="center"/>
    </xf>
    <xf numFmtId="0" fontId="0" fillId="0" borderId="47" xfId="0" applyBorder="1" applyAlignment="1">
      <alignment vertical="center"/>
    </xf>
    <xf numFmtId="0" fontId="2" fillId="0" borderId="48" xfId="0" applyFont="1" applyBorder="1" applyAlignment="1">
      <alignment vertical="center"/>
    </xf>
    <xf numFmtId="0" fontId="4" fillId="0" borderId="49" xfId="0" applyFont="1" applyBorder="1" applyAlignment="1">
      <alignment vertical="center"/>
    </xf>
    <xf numFmtId="0" fontId="4" fillId="0" borderId="50" xfId="0" applyFont="1" applyBorder="1" applyAlignment="1">
      <alignment vertical="center"/>
    </xf>
    <xf numFmtId="0" fontId="0" fillId="0" borderId="1" xfId="0" applyBorder="1" applyAlignment="1">
      <alignment vertical="center" wrapText="1"/>
    </xf>
    <xf numFmtId="0" fontId="0" fillId="2" borderId="1" xfId="0" applyFill="1" applyBorder="1" applyAlignment="1" applyProtection="1">
      <alignment horizontal="left" vertical="center" wrapText="1"/>
      <protection locked="0"/>
    </xf>
    <xf numFmtId="0" fontId="0" fillId="2" borderId="47" xfId="0" applyFill="1" applyBorder="1" applyAlignment="1" applyProtection="1">
      <alignment horizontal="left" vertical="center"/>
      <protection locked="0"/>
    </xf>
    <xf numFmtId="0" fontId="0" fillId="0" borderId="48" xfId="0"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49" fontId="0" fillId="2" borderId="26" xfId="0" applyNumberFormat="1" applyFill="1" applyBorder="1" applyAlignment="1" applyProtection="1">
      <alignment horizontal="left" vertical="center"/>
      <protection locked="0"/>
    </xf>
    <xf numFmtId="49" fontId="0" fillId="2" borderId="47" xfId="0" applyNumberFormat="1" applyFill="1" applyBorder="1" applyAlignment="1" applyProtection="1">
      <alignment horizontal="left" vertical="center"/>
      <protection locked="0"/>
    </xf>
    <xf numFmtId="0" fontId="0" fillId="2" borderId="46" xfId="0" applyFill="1" applyBorder="1" applyAlignment="1" applyProtection="1">
      <alignment horizontal="left" vertical="center" wrapText="1"/>
      <protection locked="0"/>
    </xf>
    <xf numFmtId="0" fontId="0" fillId="2" borderId="9" xfId="0" applyFill="1" applyBorder="1" applyAlignment="1" applyProtection="1">
      <alignment horizontal="center"/>
      <protection locked="0"/>
    </xf>
    <xf numFmtId="0" fontId="0" fillId="0" borderId="9" xfId="0" applyBorder="1" applyAlignment="1">
      <alignment horizontal="center"/>
    </xf>
    <xf numFmtId="0" fontId="4" fillId="0" borderId="26" xfId="0" applyFont="1" applyBorder="1" applyAlignment="1">
      <alignment horizontal="left" vertical="center" wrapText="1"/>
    </xf>
    <xf numFmtId="49" fontId="0" fillId="2" borderId="7" xfId="0" applyNumberFormat="1" applyFill="1" applyBorder="1" applyAlignment="1" applyProtection="1">
      <alignment horizontal="left" vertical="center"/>
      <protection locked="0"/>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3" fillId="0" borderId="3" xfId="0" applyFont="1" applyBorder="1" applyAlignment="1">
      <alignment horizontal="left" wrapText="1"/>
    </xf>
    <xf numFmtId="0" fontId="3" fillId="0" borderId="2" xfId="0" applyFont="1" applyBorder="1" applyAlignment="1">
      <alignment horizontal="left" wrapText="1"/>
    </xf>
    <xf numFmtId="0" fontId="3" fillId="0" borderId="4" xfId="0" applyFont="1" applyBorder="1" applyAlignment="1">
      <alignment horizontal="left" wrapText="1"/>
    </xf>
    <xf numFmtId="0" fontId="0" fillId="0" borderId="46" xfId="0" applyBorder="1" applyAlignment="1">
      <alignment horizontal="left" vertical="center"/>
    </xf>
    <xf numFmtId="0" fontId="0" fillId="2" borderId="7" xfId="0" applyFill="1" applyBorder="1" applyAlignment="1" applyProtection="1">
      <alignment horizontal="left" vertical="center" wrapText="1"/>
      <protection locked="0"/>
    </xf>
    <xf numFmtId="0" fontId="0" fillId="2" borderId="1" xfId="0" applyFill="1" applyBorder="1" applyAlignment="1" applyProtection="1">
      <alignment horizontal="left" vertical="center"/>
      <protection locked="0"/>
    </xf>
    <xf numFmtId="0" fontId="0" fillId="2" borderId="2" xfId="0" applyFill="1" applyBorder="1" applyAlignment="1" applyProtection="1">
      <alignment horizontal="center"/>
      <protection locked="0"/>
    </xf>
    <xf numFmtId="0" fontId="0" fillId="0" borderId="2" xfId="0" applyBorder="1" applyAlignment="1">
      <alignment horizontal="center"/>
    </xf>
    <xf numFmtId="0" fontId="0" fillId="2" borderId="0" xfId="0" applyFill="1" applyAlignment="1" applyProtection="1">
      <alignment horizontal="center"/>
      <protection locked="0"/>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top" wrapText="1"/>
    </xf>
    <xf numFmtId="0" fontId="11" fillId="0" borderId="0" xfId="0" applyFont="1" applyAlignment="1">
      <alignment horizontal="center" vertical="center"/>
    </xf>
    <xf numFmtId="0" fontId="0" fillId="8" borderId="0" xfId="0" applyFill="1" applyAlignment="1">
      <alignment horizontal="left" vertical="center" wrapText="1"/>
    </xf>
    <xf numFmtId="0" fontId="4" fillId="0" borderId="1" xfId="0" applyFont="1" applyBorder="1" applyAlignment="1">
      <alignment vertical="center"/>
    </xf>
    <xf numFmtId="0" fontId="0" fillId="0" borderId="46" xfId="0" applyBorder="1" applyAlignment="1">
      <alignment vertical="center" wrapText="1"/>
    </xf>
    <xf numFmtId="0" fontId="0" fillId="2" borderId="46" xfId="0" applyFill="1" applyBorder="1" applyAlignment="1" applyProtection="1">
      <alignment horizontal="left" vertical="top" wrapText="1"/>
      <protection locked="0"/>
    </xf>
    <xf numFmtId="0" fontId="11" fillId="0" borderId="0" xfId="0" applyFont="1" applyAlignment="1">
      <alignment horizontal="right" vertical="center"/>
    </xf>
    <xf numFmtId="0" fontId="11" fillId="0" borderId="0" xfId="0" applyFont="1" applyAlignment="1">
      <alignment horizontal="left" vertical="center"/>
    </xf>
    <xf numFmtId="0" fontId="0" fillId="0" borderId="7" xfId="0" applyBorder="1" applyAlignment="1">
      <alignment horizontal="left" vertical="center"/>
    </xf>
    <xf numFmtId="0" fontId="0" fillId="0" borderId="26" xfId="0" applyBorder="1" applyAlignment="1">
      <alignment horizontal="left" vertical="center"/>
    </xf>
    <xf numFmtId="0" fontId="0" fillId="0" borderId="13" xfId="0" applyBorder="1" applyAlignment="1">
      <alignment horizontal="left" vertical="center"/>
    </xf>
    <xf numFmtId="0" fontId="0" fillId="0" borderId="13" xfId="0" applyBorder="1" applyAlignment="1">
      <alignment horizontal="left" vertical="center" wrapText="1"/>
    </xf>
    <xf numFmtId="0" fontId="0" fillId="0" borderId="26" xfId="0" applyBorder="1" applyAlignment="1">
      <alignment horizontal="left" vertical="center" wrapText="1"/>
    </xf>
    <xf numFmtId="0" fontId="0" fillId="0" borderId="13" xfId="0" applyBorder="1" applyAlignment="1">
      <alignment vertical="center"/>
    </xf>
    <xf numFmtId="0" fontId="0" fillId="0" borderId="3" xfId="0" applyBorder="1"/>
    <xf numFmtId="0" fontId="0" fillId="0" borderId="2" xfId="0" applyBorder="1"/>
    <xf numFmtId="0" fontId="0" fillId="0" borderId="4" xfId="0" applyBorder="1"/>
    <xf numFmtId="0" fontId="0" fillId="0" borderId="3"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1" xfId="1" applyFont="1" applyFill="1" applyBorder="1" applyAlignment="1" applyProtection="1">
      <alignment horizontal="left" vertical="center"/>
    </xf>
    <xf numFmtId="0" fontId="7" fillId="0" borderId="1" xfId="0" applyFont="1" applyBorder="1" applyAlignment="1">
      <alignment horizontal="left" vertical="center"/>
    </xf>
    <xf numFmtId="0" fontId="19" fillId="0" borderId="1" xfId="1" applyFont="1" applyFill="1" applyBorder="1" applyAlignment="1" applyProtection="1">
      <alignment horizontal="left" vertical="center"/>
    </xf>
    <xf numFmtId="0" fontId="4" fillId="0" borderId="1" xfId="0" applyFont="1" applyBorder="1" applyAlignment="1">
      <alignment vertical="center" wrapText="1"/>
    </xf>
    <xf numFmtId="176" fontId="0" fillId="0" borderId="3" xfId="0" applyNumberFormat="1" applyBorder="1" applyAlignment="1">
      <alignment horizontal="center"/>
    </xf>
    <xf numFmtId="176" fontId="0" fillId="0" borderId="2" xfId="0" applyNumberFormat="1" applyBorder="1" applyAlignment="1">
      <alignment horizontal="center"/>
    </xf>
    <xf numFmtId="0" fontId="20" fillId="0" borderId="0" xfId="0" applyFont="1" applyAlignment="1">
      <alignment horizontal="left" vertical="center"/>
    </xf>
    <xf numFmtId="0" fontId="0" fillId="0" borderId="0" xfId="0" applyAlignment="1">
      <alignment horizontal="center" vertical="center" wrapText="1"/>
    </xf>
    <xf numFmtId="0" fontId="0" fillId="0" borderId="6" xfId="0" applyBorder="1" applyAlignment="1">
      <alignment horizontal="center" vertical="center" textRotation="255"/>
    </xf>
    <xf numFmtId="0" fontId="0" fillId="0" borderId="0" xfId="0" applyAlignment="1">
      <alignment horizontal="center" vertical="center" textRotation="255"/>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49" fontId="0" fillId="2" borderId="47" xfId="1" applyNumberFormat="1" applyFont="1" applyFill="1" applyBorder="1" applyAlignment="1" applyProtection="1">
      <alignment horizontal="left" vertical="center"/>
      <protection locked="0"/>
    </xf>
    <xf numFmtId="49" fontId="7" fillId="2" borderId="47" xfId="0" applyNumberFormat="1" applyFont="1" applyFill="1" applyBorder="1" applyAlignment="1" applyProtection="1">
      <alignment horizontal="left" vertical="center"/>
      <protection locked="0"/>
    </xf>
    <xf numFmtId="0" fontId="4" fillId="0" borderId="46" xfId="0" applyFont="1" applyBorder="1" applyAlignment="1">
      <alignment horizontal="left" vertical="center"/>
    </xf>
    <xf numFmtId="0" fontId="6" fillId="0" borderId="46" xfId="0" applyFont="1" applyBorder="1" applyAlignment="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2"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0" fillId="2" borderId="3"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38" fontId="0" fillId="2" borderId="3" xfId="2" applyFont="1" applyFill="1" applyBorder="1" applyAlignment="1" applyProtection="1">
      <alignment horizontal="right" vertical="center" wrapText="1"/>
      <protection locked="0"/>
    </xf>
    <xf numFmtId="38" fontId="0" fillId="2" borderId="2" xfId="2" applyFont="1" applyFill="1" applyBorder="1" applyAlignment="1" applyProtection="1">
      <alignment horizontal="right" vertical="center" wrapText="1"/>
      <protection locked="0"/>
    </xf>
    <xf numFmtId="38" fontId="0" fillId="2" borderId="4" xfId="2" applyFont="1" applyFill="1" applyBorder="1" applyAlignment="1" applyProtection="1">
      <alignment horizontal="right" vertical="center" wrapText="1"/>
      <protection locked="0"/>
    </xf>
    <xf numFmtId="38" fontId="0" fillId="0" borderId="1" xfId="0" applyNumberFormat="1" applyBorder="1" applyAlignment="1">
      <alignment horizontal="right"/>
    </xf>
    <xf numFmtId="0" fontId="0" fillId="0" borderId="1" xfId="0" applyBorder="1" applyAlignment="1">
      <alignment horizontal="right"/>
    </xf>
    <xf numFmtId="0" fontId="0" fillId="2" borderId="3" xfId="0" applyFill="1" applyBorder="1" applyAlignment="1" applyProtection="1">
      <alignment horizontal="center" vertical="top" wrapText="1"/>
      <protection locked="0"/>
    </xf>
    <xf numFmtId="0" fontId="0" fillId="2" borderId="2" xfId="0" applyFill="1" applyBorder="1" applyAlignment="1" applyProtection="1">
      <alignment horizontal="center" vertical="top" wrapText="1"/>
      <protection locked="0"/>
    </xf>
    <xf numFmtId="0" fontId="0" fillId="2" borderId="4" xfId="0" applyFill="1" applyBorder="1" applyAlignment="1" applyProtection="1">
      <alignment horizontal="center" vertical="top" wrapText="1"/>
      <protection locked="0"/>
    </xf>
    <xf numFmtId="0" fontId="0" fillId="0" borderId="0" xfId="0" applyAlignment="1">
      <alignment horizontal="right"/>
    </xf>
    <xf numFmtId="0" fontId="20" fillId="0" borderId="0" xfId="0" applyFont="1" applyAlignment="1">
      <alignment horizontal="center" vertical="top" wrapText="1"/>
    </xf>
    <xf numFmtId="0" fontId="20" fillId="0" borderId="0" xfId="0" applyFont="1" applyAlignment="1">
      <alignment horizontal="center" vertical="top"/>
    </xf>
    <xf numFmtId="0" fontId="0" fillId="2" borderId="3" xfId="0"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38" fontId="0" fillId="0" borderId="3" xfId="2" applyFont="1" applyFill="1" applyBorder="1" applyAlignment="1" applyProtection="1">
      <alignment horizontal="right" vertical="center" wrapText="1"/>
    </xf>
    <xf numFmtId="38" fontId="0" fillId="0" borderId="2" xfId="2" applyFont="1" applyFill="1" applyBorder="1" applyAlignment="1" applyProtection="1">
      <alignment horizontal="right" vertical="center" wrapText="1"/>
    </xf>
    <xf numFmtId="38" fontId="0" fillId="0" borderId="4" xfId="2" applyFont="1" applyFill="1" applyBorder="1" applyAlignment="1" applyProtection="1">
      <alignment horizontal="right" vertical="center" wrapText="1"/>
    </xf>
    <xf numFmtId="0" fontId="46" fillId="0" borderId="1" xfId="0" applyFont="1" applyBorder="1" applyAlignment="1">
      <alignment horizontal="left" vertical="top"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0" fillId="0" borderId="8" xfId="0" applyBorder="1" applyAlignment="1">
      <alignment horizontal="center"/>
    </xf>
    <xf numFmtId="0" fontId="0" fillId="0" borderId="10" xfId="0" applyBorder="1" applyAlignment="1">
      <alignment horizontal="center"/>
    </xf>
    <xf numFmtId="176" fontId="0" fillId="0" borderId="8" xfId="0" applyNumberFormat="1" applyBorder="1" applyAlignment="1">
      <alignment horizontal="right"/>
    </xf>
    <xf numFmtId="176" fontId="0" fillId="0" borderId="9" xfId="0" applyNumberFormat="1" applyBorder="1" applyAlignment="1">
      <alignment horizontal="right"/>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3" borderId="3"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7" fillId="0" borderId="1" xfId="0" applyFont="1" applyBorder="1" applyAlignment="1">
      <alignment horizontal="center"/>
    </xf>
    <xf numFmtId="176" fontId="0" fillId="2" borderId="2" xfId="0" applyNumberFormat="1" applyFill="1" applyBorder="1" applyAlignment="1" applyProtection="1">
      <alignment horizontal="right"/>
      <protection locked="0"/>
    </xf>
    <xf numFmtId="176" fontId="0" fillId="2" borderId="3" xfId="0" applyNumberFormat="1" applyFill="1" applyBorder="1" applyAlignment="1" applyProtection="1">
      <alignment horizontal="right"/>
      <protection locked="0"/>
    </xf>
    <xf numFmtId="0" fontId="0" fillId="3" borderId="9"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20" fillId="0" borderId="0" xfId="0" applyFont="1" applyAlignment="1">
      <alignment vertical="center"/>
    </xf>
    <xf numFmtId="0" fontId="0" fillId="0" borderId="0" xfId="0" applyAlignment="1">
      <alignment horizontal="left"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76" xfId="0" applyBorder="1" applyAlignment="1">
      <alignment horizontal="left" vertical="top"/>
    </xf>
    <xf numFmtId="0" fontId="0" fillId="0" borderId="77" xfId="0" applyBorder="1" applyAlignment="1">
      <alignment horizontal="left" vertical="top"/>
    </xf>
    <xf numFmtId="0" fontId="0" fillId="0" borderId="78" xfId="0" applyBorder="1" applyAlignment="1">
      <alignment horizontal="left" vertical="top"/>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52" xfId="0" applyBorder="1" applyAlignment="1">
      <alignment horizontal="left" vertical="center" wrapText="1"/>
    </xf>
    <xf numFmtId="0" fontId="0" fillId="0" borderId="56" xfId="0"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0" fillId="0" borderId="64" xfId="0" applyBorder="1" applyAlignment="1">
      <alignment horizontal="left" vertical="center" wrapText="1"/>
    </xf>
    <xf numFmtId="0" fontId="0" fillId="0" borderId="55" xfId="0" applyBorder="1" applyAlignment="1">
      <alignment horizontal="left" vertical="center" wrapText="1"/>
    </xf>
    <xf numFmtId="0" fontId="0" fillId="0" borderId="3" xfId="0" applyBorder="1" applyAlignment="1">
      <alignment horizontal="center" vertical="center"/>
    </xf>
    <xf numFmtId="0" fontId="0" fillId="0" borderId="60" xfId="0" applyBorder="1" applyAlignment="1">
      <alignment horizontal="left" vertical="center" wrapText="1"/>
    </xf>
    <xf numFmtId="0" fontId="0" fillId="0" borderId="61" xfId="0" applyBorder="1" applyAlignment="1">
      <alignment horizontal="left" vertical="center" wrapText="1"/>
    </xf>
    <xf numFmtId="0" fontId="0" fillId="0" borderId="62" xfId="0" applyBorder="1" applyAlignment="1">
      <alignment horizontal="left" vertical="center" wrapText="1"/>
    </xf>
    <xf numFmtId="0" fontId="0" fillId="0" borderId="73" xfId="0" applyBorder="1" applyAlignment="1">
      <alignment horizontal="left" vertical="center" wrapText="1"/>
    </xf>
    <xf numFmtId="0" fontId="0" fillId="0" borderId="74" xfId="0" applyBorder="1" applyAlignment="1">
      <alignment horizontal="left" vertical="center" wrapText="1"/>
    </xf>
    <xf numFmtId="0" fontId="0" fillId="0" borderId="75" xfId="0"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66" xfId="0" applyBorder="1" applyAlignment="1">
      <alignment horizontal="left" vertical="center"/>
    </xf>
    <xf numFmtId="0" fontId="0" fillId="0" borderId="67" xfId="0" applyBorder="1" applyAlignment="1">
      <alignment horizontal="left" vertical="center"/>
    </xf>
    <xf numFmtId="0" fontId="0" fillId="0" borderId="68" xfId="0" applyBorder="1" applyAlignment="1">
      <alignment horizontal="left" vertical="center"/>
    </xf>
    <xf numFmtId="0" fontId="0" fillId="0" borderId="69" xfId="0" applyBorder="1" applyAlignment="1">
      <alignment horizontal="left" vertical="center"/>
    </xf>
    <xf numFmtId="0" fontId="0" fillId="0" borderId="0" xfId="0" applyAlignment="1">
      <alignment horizontal="left" vertical="center"/>
    </xf>
    <xf numFmtId="0" fontId="0" fillId="0" borderId="65" xfId="0" applyBorder="1" applyAlignment="1">
      <alignment horizontal="left" vertical="center"/>
    </xf>
    <xf numFmtId="0" fontId="0" fillId="0" borderId="70" xfId="0" applyBorder="1" applyAlignment="1">
      <alignment horizontal="left" vertical="center"/>
    </xf>
    <xf numFmtId="0" fontId="0" fillId="0" borderId="71" xfId="0" applyBorder="1" applyAlignment="1">
      <alignment horizontal="left" vertical="center"/>
    </xf>
    <xf numFmtId="0" fontId="0" fillId="0" borderId="72" xfId="0" applyBorder="1" applyAlignment="1">
      <alignment horizontal="left" vertical="center"/>
    </xf>
    <xf numFmtId="0" fontId="0" fillId="0" borderId="7" xfId="0" applyBorder="1" applyAlignment="1">
      <alignment horizontal="center" vertical="center" wrapText="1"/>
    </xf>
    <xf numFmtId="0" fontId="0" fillId="0" borderId="26" xfId="0" applyBorder="1" applyAlignment="1">
      <alignment horizontal="center" vertical="center" wrapText="1"/>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0" fillId="0" borderId="62" xfId="0" applyBorder="1" applyAlignment="1">
      <alignment horizontal="left" vertical="top" wrapText="1"/>
    </xf>
    <xf numFmtId="0" fontId="0" fillId="0" borderId="3" xfId="0"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0" xfId="0" applyAlignment="1">
      <alignment horizontal="left" vertical="top"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3" fillId="0" borderId="1" xfId="0" applyFont="1" applyBorder="1" applyAlignment="1">
      <alignment horizontal="center" vertical="center"/>
    </xf>
    <xf numFmtId="0" fontId="43" fillId="0" borderId="3" xfId="0" applyFont="1" applyBorder="1" applyAlignment="1">
      <alignment horizontal="center" vertical="center"/>
    </xf>
    <xf numFmtId="0" fontId="0" fillId="0" borderId="1" xfId="0" applyBorder="1" applyAlignment="1">
      <alignment horizontal="left"/>
    </xf>
    <xf numFmtId="0" fontId="0" fillId="5" borderId="3" xfId="0" applyFill="1" applyBorder="1" applyAlignment="1">
      <alignment horizontal="left"/>
    </xf>
    <xf numFmtId="0" fontId="0" fillId="5" borderId="2" xfId="0" applyFill="1" applyBorder="1" applyAlignment="1">
      <alignment horizontal="left"/>
    </xf>
    <xf numFmtId="0" fontId="0" fillId="5" borderId="4" xfId="0" applyFill="1" applyBorder="1" applyAlignment="1">
      <alignment horizontal="left"/>
    </xf>
    <xf numFmtId="0" fontId="0" fillId="5" borderId="1" xfId="0" applyFill="1" applyBorder="1" applyAlignment="1">
      <alignment horizontal="left"/>
    </xf>
    <xf numFmtId="0" fontId="0" fillId="5" borderId="3" xfId="0" applyFill="1" applyBorder="1" applyAlignment="1">
      <alignment horizontal="left" vertical="center"/>
    </xf>
    <xf numFmtId="0" fontId="0" fillId="5" borderId="2" xfId="0" applyFill="1" applyBorder="1" applyAlignment="1">
      <alignment horizontal="left" vertical="center"/>
    </xf>
    <xf numFmtId="0" fontId="0" fillId="5" borderId="4" xfId="0" applyFill="1" applyBorder="1" applyAlignment="1">
      <alignment horizontal="left" vertical="center"/>
    </xf>
    <xf numFmtId="0" fontId="0" fillId="5" borderId="1" xfId="0" applyFill="1" applyBorder="1" applyAlignment="1">
      <alignment horizontal="left" vertical="center"/>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4" xfId="0" applyFill="1" applyBorder="1" applyAlignment="1">
      <alignment horizontal="left" vertical="top"/>
    </xf>
    <xf numFmtId="0" fontId="0" fillId="5" borderId="1" xfId="0" applyFill="1" applyBorder="1" applyAlignment="1">
      <alignment horizontal="left" vertical="top"/>
    </xf>
    <xf numFmtId="0" fontId="0" fillId="5" borderId="3" xfId="0" applyFill="1" applyBorder="1" applyAlignment="1">
      <alignment horizontal="center" vertical="center"/>
    </xf>
    <xf numFmtId="0" fontId="0" fillId="5" borderId="2" xfId="0" applyFill="1" applyBorder="1" applyAlignment="1">
      <alignment horizontal="center" vertical="center"/>
    </xf>
    <xf numFmtId="0" fontId="0" fillId="5" borderId="4" xfId="0" applyFill="1" applyBorder="1" applyAlignment="1">
      <alignment horizontal="center" vertical="center"/>
    </xf>
    <xf numFmtId="0" fontId="10" fillId="5" borderId="3" xfId="1" applyFill="1" applyBorder="1" applyAlignment="1" applyProtection="1">
      <alignment horizontal="left" vertical="top"/>
    </xf>
    <xf numFmtId="0" fontId="10" fillId="5" borderId="1" xfId="1" applyFill="1" applyBorder="1" applyAlignment="1" applyProtection="1">
      <alignment horizontal="left" vertical="top"/>
    </xf>
    <xf numFmtId="0" fontId="0" fillId="5" borderId="1" xfId="0" applyFill="1" applyBorder="1" applyAlignment="1">
      <alignment horizontal="left" vertical="top" wrapText="1"/>
    </xf>
    <xf numFmtId="0" fontId="0" fillId="5" borderId="1" xfId="0" applyFill="1" applyBorder="1" applyAlignment="1" applyProtection="1">
      <alignment horizontal="left" vertical="top" wrapText="1"/>
      <protection locked="0"/>
    </xf>
    <xf numFmtId="0" fontId="0" fillId="5" borderId="3" xfId="0" applyFill="1" applyBorder="1" applyAlignment="1" applyProtection="1">
      <alignment horizontal="center" vertical="center"/>
      <protection locked="0"/>
    </xf>
    <xf numFmtId="0" fontId="0" fillId="5" borderId="2" xfId="0" applyFill="1" applyBorder="1" applyAlignment="1" applyProtection="1">
      <alignment horizontal="center" vertical="center"/>
      <protection locked="0"/>
    </xf>
    <xf numFmtId="0" fontId="0" fillId="5" borderId="4" xfId="0" applyFill="1" applyBorder="1" applyAlignment="1" applyProtection="1">
      <alignment horizontal="center" vertical="center"/>
      <protection locked="0"/>
    </xf>
    <xf numFmtId="0" fontId="0" fillId="5" borderId="3"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4" xfId="0" applyFill="1" applyBorder="1" applyAlignment="1" applyProtection="1">
      <alignment horizontal="left" vertical="top" wrapText="1"/>
      <protection locked="0"/>
    </xf>
    <xf numFmtId="0" fontId="3" fillId="5" borderId="3"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4" xfId="0" applyFont="1" applyFill="1" applyBorder="1" applyAlignment="1" applyProtection="1">
      <alignment horizontal="left" vertical="top" wrapText="1"/>
      <protection locked="0"/>
    </xf>
    <xf numFmtId="0" fontId="3" fillId="5" borderId="1" xfId="0" applyFont="1" applyFill="1" applyBorder="1" applyAlignment="1" applyProtection="1">
      <alignment horizontal="left" vertical="top" wrapText="1"/>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5" borderId="0" xfId="0" applyFill="1" applyAlignment="1" applyProtection="1">
      <alignment horizontal="left" vertical="center" wrapText="1"/>
      <protection locked="0"/>
    </xf>
    <xf numFmtId="176" fontId="0" fillId="0" borderId="0" xfId="0" applyNumberFormat="1" applyAlignment="1">
      <alignment horizontal="right"/>
    </xf>
    <xf numFmtId="0" fontId="0" fillId="0" borderId="0" xfId="0" applyAlignment="1">
      <alignment horizontal="center" vertical="top"/>
    </xf>
    <xf numFmtId="0" fontId="0" fillId="5" borderId="0" xfId="0" applyFill="1" applyAlignment="1" applyProtection="1">
      <alignment horizontal="left" vertical="top"/>
      <protection locked="0"/>
    </xf>
    <xf numFmtId="0" fontId="0" fillId="5" borderId="0" xfId="0" applyFill="1" applyAlignment="1" applyProtection="1">
      <alignment horizontal="left" vertical="top" wrapText="1"/>
      <protection locked="0"/>
    </xf>
    <xf numFmtId="0" fontId="0" fillId="0" borderId="0" xfId="0" applyAlignment="1">
      <alignment horizontal="distributed" vertical="top"/>
    </xf>
    <xf numFmtId="0" fontId="0" fillId="5" borderId="3" xfId="0" applyFill="1" applyBorder="1" applyAlignment="1" applyProtection="1">
      <alignment horizontal="left" vertical="center" wrapText="1"/>
      <protection locked="0"/>
    </xf>
    <xf numFmtId="0" fontId="0" fillId="5" borderId="2" xfId="0"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5" borderId="1" xfId="0" applyFill="1" applyBorder="1" applyAlignment="1" applyProtection="1">
      <alignment horizontal="left" vertical="center" wrapText="1"/>
      <protection locked="0"/>
    </xf>
    <xf numFmtId="0" fontId="0" fillId="0" borderId="0" xfId="0" applyAlignment="1">
      <alignment horizontal="left" vertical="top"/>
    </xf>
    <xf numFmtId="0" fontId="0" fillId="2" borderId="0" xfId="0" applyFill="1" applyAlignment="1">
      <alignment horizontal="center"/>
    </xf>
    <xf numFmtId="0" fontId="0" fillId="5" borderId="0" xfId="0" applyFill="1" applyAlignment="1">
      <alignment horizontal="left" vertical="center" wrapText="1"/>
    </xf>
    <xf numFmtId="0" fontId="0" fillId="0" borderId="0" xfId="0" applyAlignment="1">
      <alignment horizontal="distributed"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applyAlignment="1">
      <alignment horizontal="left" vertical="top" wrapText="1"/>
    </xf>
    <xf numFmtId="0" fontId="0" fillId="5" borderId="3" xfId="0" applyFill="1" applyBorder="1" applyAlignment="1">
      <alignment horizontal="left" vertical="top" wrapText="1"/>
    </xf>
    <xf numFmtId="0" fontId="0" fillId="5" borderId="2" xfId="0" applyFill="1" applyBorder="1" applyAlignment="1">
      <alignment horizontal="left" vertical="top" wrapText="1"/>
    </xf>
    <xf numFmtId="0" fontId="0" fillId="5" borderId="4" xfId="0" applyFill="1" applyBorder="1" applyAlignment="1">
      <alignment horizontal="left" vertical="top" wrapText="1"/>
    </xf>
    <xf numFmtId="0" fontId="0" fillId="2" borderId="3" xfId="0" applyFill="1" applyBorder="1" applyAlignment="1">
      <alignment horizontal="center"/>
    </xf>
    <xf numFmtId="0" fontId="0" fillId="2" borderId="2" xfId="0" applyFill="1" applyBorder="1" applyAlignment="1">
      <alignment horizontal="center"/>
    </xf>
    <xf numFmtId="0" fontId="0" fillId="2" borderId="4" xfId="0" applyFill="1" applyBorder="1" applyAlignment="1">
      <alignment horizontal="center"/>
    </xf>
    <xf numFmtId="0" fontId="2" fillId="0" borderId="0" xfId="0" applyFont="1" applyAlignment="1">
      <alignment horizontal="left" vertical="center" wrapText="1"/>
    </xf>
    <xf numFmtId="0" fontId="0" fillId="5" borderId="5" xfId="0" applyFill="1" applyBorder="1" applyAlignment="1">
      <alignment horizontal="left" vertical="top" wrapText="1"/>
    </xf>
    <xf numFmtId="0" fontId="0" fillId="5" borderId="6" xfId="0" applyFill="1" applyBorder="1" applyAlignment="1">
      <alignment horizontal="left" vertical="top" wrapText="1"/>
    </xf>
    <xf numFmtId="0" fontId="0" fillId="5" borderId="7" xfId="0" applyFill="1" applyBorder="1" applyAlignment="1">
      <alignment horizontal="left" vertical="top" wrapText="1"/>
    </xf>
    <xf numFmtId="0" fontId="0" fillId="5" borderId="8" xfId="0" applyFill="1" applyBorder="1" applyAlignment="1">
      <alignment horizontal="left" vertical="top" wrapText="1"/>
    </xf>
    <xf numFmtId="0" fontId="0" fillId="5" borderId="9" xfId="0" applyFill="1" applyBorder="1" applyAlignment="1">
      <alignment horizontal="left" vertical="top" wrapText="1"/>
    </xf>
    <xf numFmtId="0" fontId="0" fillId="5" borderId="10" xfId="0" applyFill="1" applyBorder="1" applyAlignment="1">
      <alignment horizontal="left" vertical="top" wrapText="1"/>
    </xf>
    <xf numFmtId="0" fontId="0" fillId="5" borderId="5" xfId="0" applyFill="1" applyBorder="1" applyAlignment="1">
      <alignment horizontal="center" vertical="top" wrapText="1"/>
    </xf>
    <xf numFmtId="0" fontId="0" fillId="5" borderId="6" xfId="0" applyFill="1" applyBorder="1" applyAlignment="1">
      <alignment horizontal="center" vertical="top" wrapText="1"/>
    </xf>
    <xf numFmtId="0" fontId="0" fillId="5" borderId="7" xfId="0" applyFill="1" applyBorder="1" applyAlignment="1">
      <alignment horizontal="center" vertical="top" wrapText="1"/>
    </xf>
    <xf numFmtId="0" fontId="0" fillId="5" borderId="8" xfId="0" applyFill="1" applyBorder="1" applyAlignment="1">
      <alignment horizontal="center" vertical="top" wrapText="1"/>
    </xf>
    <xf numFmtId="0" fontId="0" fillId="5" borderId="9" xfId="0" applyFill="1" applyBorder="1" applyAlignment="1">
      <alignment horizontal="center" vertical="top" wrapText="1"/>
    </xf>
    <xf numFmtId="0" fontId="0" fillId="5" borderId="10" xfId="0" applyFill="1" applyBorder="1" applyAlignment="1">
      <alignment horizontal="center" vertical="top" wrapText="1"/>
    </xf>
    <xf numFmtId="0" fontId="0" fillId="5" borderId="5"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8"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38" fontId="0" fillId="5" borderId="3" xfId="2" applyFont="1" applyFill="1" applyBorder="1" applyAlignment="1">
      <alignment horizontal="right" vertical="center" wrapText="1"/>
    </xf>
    <xf numFmtId="38" fontId="0" fillId="5" borderId="2" xfId="2" applyFont="1" applyFill="1" applyBorder="1" applyAlignment="1">
      <alignment horizontal="right" vertical="center" wrapText="1"/>
    </xf>
    <xf numFmtId="38" fontId="0" fillId="5" borderId="4" xfId="2" applyFont="1" applyFill="1" applyBorder="1" applyAlignment="1">
      <alignment horizontal="right" vertical="center" wrapText="1"/>
    </xf>
    <xf numFmtId="0" fontId="0" fillId="5" borderId="3" xfId="0" applyFill="1" applyBorder="1" applyAlignment="1">
      <alignment horizontal="left" vertical="center" wrapText="1"/>
    </xf>
    <xf numFmtId="0" fontId="0" fillId="5" borderId="2" xfId="0" applyFill="1" applyBorder="1" applyAlignment="1">
      <alignment horizontal="left" vertical="center" wrapText="1"/>
    </xf>
    <xf numFmtId="0" fontId="0" fillId="5" borderId="4" xfId="0" applyFill="1" applyBorder="1" applyAlignment="1">
      <alignment horizontal="left" vertical="center" wrapText="1"/>
    </xf>
    <xf numFmtId="38" fontId="0" fillId="0" borderId="1" xfId="2" applyFont="1" applyBorder="1" applyAlignment="1" applyProtection="1">
      <alignment horizontal="right"/>
    </xf>
    <xf numFmtId="0" fontId="20" fillId="0" borderId="0" xfId="0" applyFont="1" applyAlignment="1">
      <alignment horizontal="center" vertical="center"/>
    </xf>
    <xf numFmtId="176" fontId="0" fillId="5" borderId="3" xfId="0" applyNumberFormat="1" applyFill="1" applyBorder="1" applyAlignment="1">
      <alignment horizontal="right"/>
    </xf>
    <xf numFmtId="176" fontId="0" fillId="5" borderId="2" xfId="0" applyNumberFormat="1" applyFill="1" applyBorder="1" applyAlignment="1">
      <alignment horizontal="right"/>
    </xf>
    <xf numFmtId="176" fontId="0" fillId="5" borderId="2" xfId="0" applyNumberFormat="1" applyFill="1" applyBorder="1" applyAlignment="1" applyProtection="1">
      <alignment horizontal="right"/>
      <protection locked="0"/>
    </xf>
    <xf numFmtId="176" fontId="0" fillId="5" borderId="3" xfId="0" applyNumberFormat="1" applyFill="1" applyBorder="1" applyAlignment="1" applyProtection="1">
      <alignment horizontal="right"/>
      <protection locked="0"/>
    </xf>
    <xf numFmtId="0" fontId="3" fillId="0" borderId="1" xfId="0" applyFont="1" applyBorder="1" applyAlignment="1">
      <alignment horizontal="left"/>
    </xf>
    <xf numFmtId="0" fontId="28" fillId="0" borderId="0" xfId="0" applyFont="1" applyAlignment="1">
      <alignment horizontal="center" vertical="center"/>
    </xf>
    <xf numFmtId="0" fontId="0" fillId="0" borderId="22" xfId="0" applyBorder="1" applyAlignment="1">
      <alignment horizontal="center" vertical="center"/>
    </xf>
    <xf numFmtId="0" fontId="0" fillId="2" borderId="22" xfId="0" applyFill="1" applyBorder="1" applyAlignment="1">
      <alignment horizontal="left" vertical="center" wrapText="1"/>
    </xf>
    <xf numFmtId="0" fontId="0" fillId="2" borderId="22" xfId="0" applyFill="1" applyBorder="1" applyAlignment="1">
      <alignment horizontal="left" vertical="center"/>
    </xf>
    <xf numFmtId="0" fontId="0" fillId="0" borderId="22" xfId="0"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176" fontId="0" fillId="0" borderId="0" xfId="0" applyNumberFormat="1" applyAlignment="1">
      <alignment horizontal="center" vertical="center"/>
    </xf>
    <xf numFmtId="0" fontId="0" fillId="0" borderId="12" xfId="0" applyBorder="1" applyAlignment="1">
      <alignment horizontal="left" vertical="center"/>
    </xf>
    <xf numFmtId="176" fontId="0" fillId="0" borderId="9" xfId="0" applyNumberFormat="1"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13" fillId="0" borderId="0" xfId="0" applyFont="1" applyAlignment="1">
      <alignment horizontal="center" vertical="center"/>
    </xf>
    <xf numFmtId="0" fontId="20" fillId="0" borderId="0" xfId="0" applyFont="1" applyAlignment="1">
      <alignment horizontal="center"/>
    </xf>
    <xf numFmtId="0" fontId="0" fillId="0" borderId="22" xfId="0" applyBorder="1" applyAlignment="1">
      <alignment horizontal="left" vertical="center"/>
    </xf>
    <xf numFmtId="0" fontId="0" fillId="0" borderId="22" xfId="0" applyBorder="1" applyAlignment="1">
      <alignment horizontal="left" vertical="center" wrapText="1"/>
    </xf>
    <xf numFmtId="0" fontId="0" fillId="2" borderId="22" xfId="0" applyFill="1" applyBorder="1" applyAlignment="1" applyProtection="1">
      <alignment horizontal="center" vertical="center"/>
      <protection locked="0"/>
    </xf>
    <xf numFmtId="176" fontId="0" fillId="0" borderId="0" xfId="0" applyNumberFormat="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20" fontId="11" fillId="0" borderId="9" xfId="0" applyNumberFormat="1" applyFont="1" applyBorder="1" applyAlignment="1">
      <alignment horizontal="left" wrapText="1"/>
    </xf>
    <xf numFmtId="0" fontId="11" fillId="0" borderId="0" xfId="0" applyFont="1" applyAlignment="1">
      <alignment horizontal="center"/>
    </xf>
    <xf numFmtId="0" fontId="11" fillId="0" borderId="0" xfId="0" applyFont="1" applyAlignment="1">
      <alignment horizontal="left" wrapText="1"/>
    </xf>
    <xf numFmtId="38" fontId="2" fillId="0" borderId="45" xfId="2" applyFont="1" applyFill="1" applyBorder="1" applyAlignment="1" applyProtection="1">
      <alignment horizontal="center" vertical="center"/>
      <protection locked="0"/>
    </xf>
    <xf numFmtId="176" fontId="2" fillId="0" borderId="45" xfId="0" applyNumberFormat="1" applyFont="1" applyBorder="1" applyAlignment="1">
      <alignment horizontal="center" vertical="center"/>
    </xf>
    <xf numFmtId="38" fontId="2" fillId="0" borderId="9" xfId="2" applyFont="1" applyFill="1" applyBorder="1" applyAlignment="1" applyProtection="1">
      <alignment horizontal="center" vertical="center"/>
      <protection locked="0"/>
    </xf>
    <xf numFmtId="38" fontId="2" fillId="0" borderId="42" xfId="2" applyFont="1" applyFill="1" applyBorder="1" applyAlignment="1" applyProtection="1">
      <alignment horizontal="center" vertical="center"/>
      <protection locked="0"/>
    </xf>
    <xf numFmtId="176" fontId="2" fillId="0" borderId="9" xfId="0" applyNumberFormat="1" applyFont="1" applyBorder="1" applyAlignment="1">
      <alignment horizontal="center" vertical="center"/>
    </xf>
    <xf numFmtId="9" fontId="2" fillId="0" borderId="42" xfId="3" applyFont="1" applyFill="1" applyBorder="1" applyAlignment="1">
      <alignment horizontal="center" vertical="center" wrapText="1"/>
    </xf>
    <xf numFmtId="0" fontId="0" fillId="0" borderId="5" xfId="0"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38" fontId="2" fillId="0" borderId="45" xfId="2" applyFont="1" applyFill="1" applyBorder="1" applyAlignment="1" applyProtection="1">
      <alignment horizontal="center" vertical="center"/>
    </xf>
    <xf numFmtId="38" fontId="2" fillId="0" borderId="9" xfId="2" applyFont="1" applyFill="1" applyBorder="1" applyAlignment="1" applyProtection="1">
      <alignment horizontal="center" vertical="center"/>
    </xf>
    <xf numFmtId="38" fontId="2" fillId="0" borderId="42" xfId="2" applyFont="1" applyFill="1" applyBorder="1" applyAlignment="1" applyProtection="1">
      <alignment horizontal="center" vertical="center"/>
    </xf>
    <xf numFmtId="9" fontId="2" fillId="0" borderId="42" xfId="3" applyFont="1" applyFill="1" applyBorder="1" applyAlignment="1" applyProtection="1">
      <alignment horizontal="center" vertical="center" wrapText="1"/>
    </xf>
    <xf numFmtId="0" fontId="10" fillId="5" borderId="3" xfId="1" applyFill="1" applyBorder="1" applyAlignment="1" applyProtection="1">
      <alignment horizontal="left"/>
    </xf>
    <xf numFmtId="0" fontId="10" fillId="5" borderId="1" xfId="1" applyFill="1" applyBorder="1" applyAlignment="1" applyProtection="1">
      <alignment horizontal="left"/>
    </xf>
    <xf numFmtId="38" fontId="0" fillId="0" borderId="3" xfId="2" applyFont="1" applyFill="1" applyBorder="1" applyAlignment="1">
      <alignment horizontal="center"/>
    </xf>
    <xf numFmtId="38" fontId="0" fillId="0" borderId="2" xfId="2" applyFont="1" applyFill="1" applyBorder="1" applyAlignment="1">
      <alignment horizontal="center"/>
    </xf>
    <xf numFmtId="38" fontId="0" fillId="0" borderId="3" xfId="0" applyNumberFormat="1" applyBorder="1" applyAlignment="1">
      <alignment horizontal="center"/>
    </xf>
    <xf numFmtId="0" fontId="0" fillId="2" borderId="0" xfId="0" applyFill="1" applyAlignment="1">
      <alignment horizontal="left" vertical="top" wrapText="1"/>
    </xf>
    <xf numFmtId="38" fontId="0" fillId="0" borderId="2" xfId="2" applyFont="1" applyBorder="1" applyAlignment="1">
      <alignment horizontal="center"/>
    </xf>
    <xf numFmtId="38" fontId="0" fillId="0" borderId="4" xfId="2" applyFont="1" applyBorder="1" applyAlignment="1">
      <alignment horizontal="center"/>
    </xf>
    <xf numFmtId="38" fontId="0" fillId="0" borderId="3" xfId="2" applyFont="1" applyFill="1" applyBorder="1" applyAlignment="1" applyProtection="1">
      <alignment horizontal="center"/>
    </xf>
    <xf numFmtId="38" fontId="0" fillId="0" borderId="2" xfId="2" applyFont="1" applyFill="1" applyBorder="1" applyAlignment="1" applyProtection="1">
      <alignment horizontal="center"/>
    </xf>
    <xf numFmtId="38" fontId="0" fillId="2" borderId="3" xfId="2" applyFont="1" applyFill="1" applyBorder="1" applyAlignment="1" applyProtection="1">
      <alignment horizontal="center"/>
    </xf>
    <xf numFmtId="38" fontId="0" fillId="2" borderId="2" xfId="2" applyFont="1" applyFill="1" applyBorder="1" applyAlignment="1" applyProtection="1">
      <alignment horizontal="center"/>
    </xf>
    <xf numFmtId="0" fontId="2" fillId="5" borderId="5" xfId="0" applyFont="1" applyFill="1" applyBorder="1" applyAlignment="1">
      <alignment horizontal="left" vertical="center" wrapText="1"/>
    </xf>
    <xf numFmtId="0" fontId="2" fillId="5" borderId="6"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10" xfId="0" applyFont="1" applyFill="1" applyBorder="1" applyAlignment="1">
      <alignment horizontal="left" vertical="center" wrapText="1"/>
    </xf>
    <xf numFmtId="38" fontId="2" fillId="0" borderId="6" xfId="2" applyFont="1" applyFill="1" applyBorder="1" applyAlignment="1">
      <alignment horizontal="center" vertical="center"/>
    </xf>
    <xf numFmtId="38" fontId="2" fillId="2" borderId="45" xfId="2" applyFont="1" applyFill="1" applyBorder="1" applyAlignment="1" applyProtection="1">
      <alignment horizontal="center" vertical="center"/>
    </xf>
    <xf numFmtId="176" fontId="2" fillId="0" borderId="44" xfId="0" applyNumberFormat="1" applyFont="1" applyBorder="1" applyAlignment="1">
      <alignment horizontal="center" vertical="center"/>
    </xf>
    <xf numFmtId="38" fontId="2" fillId="0" borderId="42" xfId="2" applyFont="1" applyFill="1" applyBorder="1" applyAlignment="1">
      <alignment horizontal="center" vertical="center"/>
    </xf>
    <xf numFmtId="38" fontId="2" fillId="2" borderId="42" xfId="2" applyFont="1" applyFill="1" applyBorder="1" applyAlignment="1" applyProtection="1">
      <alignment horizontal="center" vertical="center"/>
    </xf>
    <xf numFmtId="176" fontId="2" fillId="0" borderId="42" xfId="0" applyNumberFormat="1" applyFont="1" applyBorder="1" applyAlignment="1">
      <alignment horizontal="center" vertical="center"/>
    </xf>
    <xf numFmtId="0" fontId="0" fillId="0" borderId="10" xfId="0" applyBorder="1" applyAlignment="1">
      <alignment horizontal="center" vertical="center" wrapText="1"/>
    </xf>
    <xf numFmtId="0" fontId="2" fillId="5" borderId="5" xfId="0" applyFont="1" applyFill="1" applyBorder="1" applyAlignment="1" applyProtection="1">
      <alignment horizontal="left" vertical="center" wrapText="1"/>
      <protection locked="0"/>
    </xf>
    <xf numFmtId="0" fontId="2" fillId="5" borderId="6" xfId="0" applyFont="1" applyFill="1" applyBorder="1" applyAlignment="1" applyProtection="1">
      <alignment horizontal="left" vertical="center" wrapText="1"/>
      <protection locked="0"/>
    </xf>
    <xf numFmtId="0" fontId="2" fillId="5" borderId="7" xfId="0" applyFont="1" applyFill="1" applyBorder="1" applyAlignment="1" applyProtection="1">
      <alignment horizontal="left" vertical="center" wrapText="1"/>
      <protection locked="0"/>
    </xf>
    <xf numFmtId="0" fontId="2" fillId="5" borderId="8" xfId="0" applyFont="1" applyFill="1" applyBorder="1" applyAlignment="1" applyProtection="1">
      <alignment horizontal="left" vertical="center" wrapText="1"/>
      <protection locked="0"/>
    </xf>
    <xf numFmtId="0" fontId="2" fillId="5" borderId="9"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left" vertical="center" wrapText="1"/>
      <protection locked="0"/>
    </xf>
    <xf numFmtId="38" fontId="2" fillId="5" borderId="6" xfId="2" applyFont="1" applyFill="1" applyBorder="1" applyAlignment="1" applyProtection="1">
      <alignment horizontal="center" vertical="center"/>
      <protection locked="0"/>
    </xf>
    <xf numFmtId="38" fontId="2" fillId="2" borderId="45" xfId="2" applyFont="1" applyFill="1" applyBorder="1" applyAlignment="1" applyProtection="1">
      <alignment horizontal="center" vertical="center"/>
      <protection locked="0"/>
    </xf>
    <xf numFmtId="38" fontId="2" fillId="5" borderId="42" xfId="2" applyFont="1" applyFill="1" applyBorder="1" applyAlignment="1" applyProtection="1">
      <alignment horizontal="center" vertical="center"/>
      <protection locked="0"/>
    </xf>
    <xf numFmtId="38" fontId="2" fillId="2" borderId="42" xfId="2" applyFont="1" applyFill="1" applyBorder="1" applyAlignment="1" applyProtection="1">
      <alignment horizontal="center" vertical="center"/>
      <protection locked="0"/>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xf>
    <xf numFmtId="0" fontId="15" fillId="0" borderId="34" xfId="0" applyFont="1" applyBorder="1" applyAlignment="1">
      <alignment horizontal="left" vertical="center"/>
    </xf>
    <xf numFmtId="0" fontId="15" fillId="0" borderId="0" xfId="0" applyFont="1" applyAlignment="1">
      <alignment horizontal="left" vertical="center"/>
    </xf>
    <xf numFmtId="0" fontId="0" fillId="5" borderId="3" xfId="0" applyFill="1" applyBorder="1" applyAlignment="1" applyProtection="1">
      <alignment horizontal="center"/>
      <protection locked="0"/>
    </xf>
    <xf numFmtId="0" fontId="0" fillId="5" borderId="2"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2" borderId="0" xfId="0" applyFill="1" applyAlignment="1" applyProtection="1">
      <alignment horizontal="left" vertical="top" wrapText="1"/>
      <protection locked="0"/>
    </xf>
    <xf numFmtId="38" fontId="0" fillId="2" borderId="3" xfId="2" applyFont="1" applyFill="1" applyBorder="1" applyAlignment="1" applyProtection="1">
      <alignment horizontal="center"/>
      <protection locked="0"/>
    </xf>
    <xf numFmtId="38" fontId="0" fillId="2" borderId="2" xfId="2" applyFont="1" applyFill="1" applyBorder="1" applyAlignment="1" applyProtection="1">
      <alignment horizontal="center"/>
      <protection locked="0"/>
    </xf>
    <xf numFmtId="0" fontId="0" fillId="5" borderId="0" xfId="0" applyFill="1" applyAlignment="1" applyProtection="1">
      <alignment horizontal="left" vertical="center"/>
      <protection locked="0"/>
    </xf>
    <xf numFmtId="38" fontId="2" fillId="5" borderId="45" xfId="2" applyFont="1" applyFill="1" applyBorder="1" applyAlignment="1" applyProtection="1">
      <alignment horizontal="center" vertical="center"/>
      <protection locked="0"/>
    </xf>
    <xf numFmtId="0" fontId="10" fillId="5" borderId="1" xfId="1" applyFill="1" applyBorder="1" applyAlignment="1" applyProtection="1">
      <alignment horizontal="left" vertical="center" wrapText="1"/>
    </xf>
    <xf numFmtId="0" fontId="0" fillId="5" borderId="1" xfId="0" applyFill="1" applyBorder="1" applyAlignment="1">
      <alignment horizontal="left" vertical="center" wrapText="1"/>
    </xf>
    <xf numFmtId="177" fontId="0" fillId="5" borderId="0" xfId="0" applyNumberFormat="1" applyFill="1" applyAlignment="1">
      <alignment horizontal="right"/>
    </xf>
    <xf numFmtId="0" fontId="3" fillId="5" borderId="1" xfId="0" applyFont="1" applyFill="1" applyBorder="1" applyAlignment="1" applyProtection="1">
      <alignment horizontal="left" vertical="center" wrapText="1"/>
      <protection locked="0"/>
    </xf>
    <xf numFmtId="0" fontId="0" fillId="0" borderId="34" xfId="0" applyBorder="1" applyAlignment="1">
      <alignment horizontal="left" vertical="top" wrapText="1"/>
    </xf>
    <xf numFmtId="0" fontId="0" fillId="0" borderId="34" xfId="0" applyBorder="1" applyAlignment="1">
      <alignment horizontal="left" vertical="top"/>
    </xf>
    <xf numFmtId="177" fontId="0" fillId="5" borderId="0" xfId="0" applyNumberFormat="1" applyFill="1" applyAlignment="1" applyProtection="1">
      <alignment horizontal="right"/>
      <protection locked="0"/>
    </xf>
    <xf numFmtId="0" fontId="0" fillId="0" borderId="34" xfId="0" applyBorder="1" applyAlignment="1">
      <alignment horizontal="left" vertical="center" wrapText="1"/>
    </xf>
    <xf numFmtId="0" fontId="0" fillId="0" borderId="34" xfId="0" applyBorder="1" applyAlignment="1">
      <alignment horizontal="left" vertical="center"/>
    </xf>
    <xf numFmtId="38" fontId="0" fillId="0" borderId="1" xfId="2" applyFont="1" applyBorder="1" applyAlignment="1">
      <alignment horizontal="right" vertical="center"/>
    </xf>
    <xf numFmtId="0" fontId="0" fillId="2" borderId="1" xfId="0" applyFill="1" applyBorder="1" applyAlignment="1">
      <alignment horizontal="left" vertical="center"/>
    </xf>
    <xf numFmtId="38" fontId="0" fillId="0" borderId="79" xfId="2" applyFont="1" applyBorder="1" applyAlignment="1">
      <alignment horizontal="center"/>
    </xf>
    <xf numFmtId="38" fontId="0" fillId="0" borderId="1" xfId="2" applyFont="1" applyBorder="1" applyAlignment="1">
      <alignment horizontal="right"/>
    </xf>
    <xf numFmtId="0" fontId="0" fillId="0" borderId="3"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38" fontId="0" fillId="2" borderId="1" xfId="2" applyFont="1" applyFill="1" applyBorder="1" applyAlignment="1">
      <alignment horizontal="right" vertical="center"/>
    </xf>
    <xf numFmtId="38" fontId="0" fillId="0" borderId="1" xfId="2" applyFont="1" applyBorder="1" applyAlignment="1">
      <alignment horizontal="center" vertical="center" shrinkToFit="1"/>
    </xf>
    <xf numFmtId="38" fontId="0" fillId="0" borderId="1" xfId="2" applyFont="1" applyBorder="1" applyAlignment="1">
      <alignment horizontal="center" vertical="center"/>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176" fontId="0" fillId="5" borderId="1" xfId="0" applyNumberFormat="1" applyFill="1" applyBorder="1" applyAlignment="1">
      <alignment horizontal="center"/>
    </xf>
    <xf numFmtId="176" fontId="0" fillId="2" borderId="1" xfId="0" applyNumberFormat="1" applyFill="1" applyBorder="1" applyAlignment="1">
      <alignment horizontal="center"/>
    </xf>
    <xf numFmtId="10" fontId="0" fillId="0" borderId="1" xfId="0" applyNumberFormat="1" applyBorder="1" applyAlignment="1">
      <alignment horizont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28"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10" fillId="2" borderId="22" xfId="1" applyFill="1" applyBorder="1" applyAlignment="1" applyProtection="1">
      <alignment horizontal="left" vertic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2" borderId="23" xfId="0" applyFill="1" applyBorder="1" applyAlignment="1">
      <alignment horizontal="center" wrapText="1"/>
    </xf>
    <xf numFmtId="0" fontId="0" fillId="2" borderId="24" xfId="0" applyFill="1" applyBorder="1" applyAlignment="1">
      <alignment horizontal="center" wrapText="1"/>
    </xf>
    <xf numFmtId="0" fontId="0" fillId="2" borderId="25" xfId="0" applyFill="1" applyBorder="1" applyAlignment="1">
      <alignment horizontal="center"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176" fontId="0" fillId="0" borderId="1" xfId="0" applyNumberFormat="1" applyBorder="1" applyAlignment="1" applyProtection="1">
      <alignment horizontal="center"/>
      <protection locked="0"/>
    </xf>
    <xf numFmtId="176" fontId="0" fillId="5" borderId="1" xfId="0" applyNumberFormat="1" applyFill="1" applyBorder="1" applyAlignment="1" applyProtection="1">
      <alignment horizontal="center"/>
      <protection locked="0"/>
    </xf>
    <xf numFmtId="0" fontId="0" fillId="2" borderId="22" xfId="0" applyFill="1" applyBorder="1" applyAlignment="1" applyProtection="1">
      <alignment horizontal="left" vertical="center"/>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38" fontId="0" fillId="2" borderId="1" xfId="2" applyFont="1" applyFill="1" applyBorder="1" applyAlignment="1" applyProtection="1">
      <alignment horizontal="right" vertical="center"/>
      <protection locked="0"/>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0" xfId="0" applyFill="1" applyAlignment="1">
      <alignment horizontal="left"/>
    </xf>
    <xf numFmtId="0" fontId="0" fillId="5" borderId="1" xfId="0" applyFill="1" applyBorder="1" applyAlignment="1" applyProtection="1">
      <alignment horizontal="left" vertical="center"/>
      <protection locked="0"/>
    </xf>
    <xf numFmtId="176" fontId="0" fillId="0" borderId="0" xfId="0" applyNumberFormat="1" applyAlignment="1">
      <alignment horizontal="center"/>
    </xf>
    <xf numFmtId="0" fontId="0" fillId="2" borderId="0" xfId="0" applyFill="1" applyAlignment="1" applyProtection="1">
      <alignment horizontal="left"/>
      <protection locked="0"/>
    </xf>
    <xf numFmtId="0" fontId="4" fillId="0" borderId="1" xfId="0" applyFont="1" applyBorder="1" applyAlignment="1">
      <alignment horizontal="center" vertical="center" wrapText="1"/>
    </xf>
    <xf numFmtId="0" fontId="0" fillId="2" borderId="3" xfId="0" applyFill="1" applyBorder="1" applyAlignment="1">
      <alignment horizontal="left" vertical="top" wrapText="1"/>
    </xf>
    <xf numFmtId="0" fontId="0" fillId="2" borderId="2" xfId="0" applyFill="1" applyBorder="1" applyAlignment="1">
      <alignment horizontal="left" vertical="top" wrapText="1"/>
    </xf>
    <xf numFmtId="0" fontId="0" fillId="2" borderId="4" xfId="0" applyFill="1" applyBorder="1" applyAlignment="1">
      <alignment horizontal="left" vertical="top" wrapText="1"/>
    </xf>
    <xf numFmtId="0" fontId="2" fillId="0" borderId="1" xfId="0" applyFont="1" applyBorder="1" applyAlignment="1">
      <alignment horizontal="center" vertical="center" wrapText="1"/>
    </xf>
    <xf numFmtId="0" fontId="0" fillId="5" borderId="3" xfId="0" applyFill="1" applyBorder="1" applyAlignment="1">
      <alignment horizontal="center" vertical="top" wrapText="1"/>
    </xf>
    <xf numFmtId="0" fontId="0" fillId="5" borderId="2" xfId="0" applyFill="1" applyBorder="1" applyAlignment="1">
      <alignment horizontal="center" vertical="top" wrapText="1"/>
    </xf>
    <xf numFmtId="0" fontId="0" fillId="5" borderId="4" xfId="0" applyFill="1" applyBorder="1" applyAlignment="1">
      <alignment horizontal="center" vertical="top" wrapText="1"/>
    </xf>
    <xf numFmtId="0" fontId="0" fillId="2" borderId="3" xfId="0" applyFill="1" applyBorder="1" applyAlignment="1">
      <alignment horizontal="center" vertical="top" wrapText="1"/>
    </xf>
    <xf numFmtId="0" fontId="0" fillId="2" borderId="2" xfId="0" applyFill="1" applyBorder="1" applyAlignment="1">
      <alignment horizontal="center" vertical="top" wrapText="1"/>
    </xf>
    <xf numFmtId="0" fontId="0" fillId="2" borderId="4" xfId="0" applyFill="1" applyBorder="1" applyAlignment="1">
      <alignment horizontal="center" vertical="top"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0" fillId="5" borderId="3" xfId="0" applyFill="1" applyBorder="1" applyAlignment="1">
      <alignment horizontal="center" vertical="center" wrapText="1"/>
    </xf>
    <xf numFmtId="0" fontId="0" fillId="5" borderId="2" xfId="0" applyFill="1" applyBorder="1" applyAlignment="1">
      <alignment horizontal="center" vertical="center" wrapText="1"/>
    </xf>
    <xf numFmtId="0" fontId="0" fillId="5" borderId="4" xfId="0" applyFill="1" applyBorder="1" applyAlignment="1">
      <alignment horizontal="center" vertical="center" wrapText="1"/>
    </xf>
    <xf numFmtId="0" fontId="3" fillId="5" borderId="5" xfId="0" applyFont="1" applyFill="1" applyBorder="1" applyAlignment="1">
      <alignment horizontal="center" vertical="top" wrapText="1"/>
    </xf>
    <xf numFmtId="0" fontId="3" fillId="5" borderId="6" xfId="0" applyFont="1" applyFill="1" applyBorder="1" applyAlignment="1">
      <alignment horizontal="center" vertical="top" wrapText="1"/>
    </xf>
    <xf numFmtId="0" fontId="3" fillId="5" borderId="7" xfId="0" applyFont="1" applyFill="1" applyBorder="1" applyAlignment="1">
      <alignment horizontal="center" vertical="top" wrapText="1"/>
    </xf>
    <xf numFmtId="0" fontId="3" fillId="5" borderId="11" xfId="0" applyFont="1" applyFill="1" applyBorder="1" applyAlignment="1">
      <alignment horizontal="center" vertical="top" wrapText="1"/>
    </xf>
    <xf numFmtId="0" fontId="3" fillId="5" borderId="0" xfId="0" applyFont="1" applyFill="1" applyAlignment="1">
      <alignment horizontal="center" vertical="top" wrapText="1"/>
    </xf>
    <xf numFmtId="0" fontId="3" fillId="5" borderId="12" xfId="0" applyFont="1" applyFill="1" applyBorder="1" applyAlignment="1">
      <alignment horizontal="center" vertical="top" wrapText="1"/>
    </xf>
    <xf numFmtId="0" fontId="3" fillId="5" borderId="8" xfId="0" applyFont="1" applyFill="1" applyBorder="1" applyAlignment="1">
      <alignment horizontal="center" vertical="top" wrapText="1"/>
    </xf>
    <xf numFmtId="0" fontId="3" fillId="5" borderId="9" xfId="0" applyFont="1" applyFill="1" applyBorder="1" applyAlignment="1">
      <alignment horizontal="center" vertical="top" wrapText="1"/>
    </xf>
    <xf numFmtId="0" fontId="3" fillId="5" borderId="10" xfId="0" applyFont="1" applyFill="1" applyBorder="1" applyAlignment="1">
      <alignment horizontal="center" vertical="top" wrapText="1"/>
    </xf>
    <xf numFmtId="0" fontId="3" fillId="5" borderId="5"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11" xfId="0" applyFont="1" applyFill="1" applyBorder="1" applyAlignment="1">
      <alignment horizontal="left" vertical="top" wrapText="1"/>
    </xf>
    <xf numFmtId="0" fontId="3" fillId="5" borderId="0" xfId="0" applyFont="1" applyFill="1" applyAlignment="1">
      <alignment horizontal="left" vertical="top" wrapText="1"/>
    </xf>
    <xf numFmtId="0" fontId="3" fillId="5" borderId="12" xfId="0" applyFont="1" applyFill="1" applyBorder="1" applyAlignment="1">
      <alignment horizontal="left" vertical="top" wrapText="1"/>
    </xf>
    <xf numFmtId="0" fontId="3" fillId="5" borderId="8" xfId="0" applyFont="1" applyFill="1" applyBorder="1" applyAlignment="1">
      <alignment horizontal="left" vertical="top" wrapText="1"/>
    </xf>
    <xf numFmtId="0" fontId="3" fillId="5" borderId="9" xfId="0" applyFont="1" applyFill="1" applyBorder="1" applyAlignment="1">
      <alignment horizontal="left" vertical="top" wrapText="1"/>
    </xf>
    <xf numFmtId="0" fontId="3" fillId="5" borderId="10" xfId="0" applyFont="1" applyFill="1" applyBorder="1" applyAlignment="1">
      <alignment horizontal="left" vertical="top" wrapText="1"/>
    </xf>
    <xf numFmtId="0" fontId="3" fillId="2" borderId="5"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10" xfId="0" applyFont="1" applyFill="1" applyBorder="1" applyAlignment="1" applyProtection="1">
      <alignment horizontal="left" vertical="top" wrapText="1"/>
      <protection locked="0"/>
    </xf>
    <xf numFmtId="0" fontId="0" fillId="2" borderId="3" xfId="0" applyFill="1" applyBorder="1" applyAlignment="1">
      <alignment vertical="top" wrapText="1"/>
    </xf>
    <xf numFmtId="0" fontId="0" fillId="2" borderId="2" xfId="0" applyFill="1" applyBorder="1" applyAlignment="1">
      <alignment vertical="top" wrapText="1"/>
    </xf>
    <xf numFmtId="0" fontId="0" fillId="2" borderId="4" xfId="0" applyFill="1" applyBorder="1" applyAlignment="1">
      <alignment vertical="top" wrapText="1"/>
    </xf>
    <xf numFmtId="0" fontId="0" fillId="2" borderId="5" xfId="0" applyFill="1" applyBorder="1" applyAlignment="1">
      <alignment horizontal="center" vertical="top" wrapText="1"/>
    </xf>
    <xf numFmtId="0" fontId="0" fillId="2" borderId="6" xfId="0" applyFill="1" applyBorder="1" applyAlignment="1">
      <alignment horizontal="center" vertical="top" wrapText="1"/>
    </xf>
    <xf numFmtId="0" fontId="0" fillId="2" borderId="7" xfId="0" applyFill="1" applyBorder="1" applyAlignment="1">
      <alignment horizontal="center" vertical="top" wrapText="1"/>
    </xf>
    <xf numFmtId="0" fontId="2" fillId="5" borderId="3" xfId="0" applyFont="1" applyFill="1" applyBorder="1" applyAlignment="1" applyProtection="1">
      <alignment horizontal="left" vertical="top" wrapText="1"/>
      <protection locked="0"/>
    </xf>
    <xf numFmtId="0" fontId="2" fillId="5" borderId="2" xfId="0" applyFont="1" applyFill="1" applyBorder="1" applyAlignment="1" applyProtection="1">
      <alignment horizontal="left" vertical="top" wrapText="1"/>
      <protection locked="0"/>
    </xf>
    <xf numFmtId="0" fontId="2" fillId="5" borderId="4" xfId="0" applyFont="1" applyFill="1" applyBorder="1" applyAlignment="1" applyProtection="1">
      <alignment horizontal="left" vertical="top" wrapText="1"/>
      <protection locked="0"/>
    </xf>
    <xf numFmtId="0" fontId="2" fillId="5" borderId="3"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4" xfId="0" applyFont="1" applyFill="1" applyBorder="1" applyAlignment="1">
      <alignment horizontal="left" vertical="top" wrapText="1"/>
    </xf>
    <xf numFmtId="176" fontId="0" fillId="5" borderId="42" xfId="0" applyNumberFormat="1" applyFill="1" applyBorder="1" applyAlignment="1" applyProtection="1">
      <alignment horizontal="right"/>
      <protection locked="0"/>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176" fontId="0" fillId="2" borderId="42" xfId="0" applyNumberFormat="1" applyFill="1" applyBorder="1" applyAlignment="1" applyProtection="1">
      <alignment horizontal="right"/>
      <protection locked="0"/>
    </xf>
    <xf numFmtId="0" fontId="0" fillId="5" borderId="5" xfId="0" applyFill="1" applyBorder="1" applyAlignment="1" applyProtection="1">
      <alignment horizontal="left" vertical="center" wrapText="1"/>
      <protection locked="0"/>
    </xf>
    <xf numFmtId="0" fontId="0" fillId="5" borderId="6" xfId="0" applyFill="1" applyBorder="1" applyAlignment="1" applyProtection="1">
      <alignment horizontal="left" vertical="center" wrapText="1"/>
      <protection locked="0"/>
    </xf>
    <xf numFmtId="0" fontId="0" fillId="5" borderId="7" xfId="0" applyFill="1" applyBorder="1" applyAlignment="1" applyProtection="1">
      <alignment horizontal="left" vertical="center" wrapText="1"/>
      <protection locked="0"/>
    </xf>
    <xf numFmtId="0" fontId="0" fillId="5" borderId="8" xfId="0" applyFill="1" applyBorder="1" applyAlignment="1" applyProtection="1">
      <alignment horizontal="left" vertical="center" wrapText="1"/>
      <protection locked="0"/>
    </xf>
    <xf numFmtId="0" fontId="0" fillId="5" borderId="9" xfId="0" applyFill="1" applyBorder="1" applyAlignment="1" applyProtection="1">
      <alignment horizontal="left" vertical="center" wrapText="1"/>
      <protection locked="0"/>
    </xf>
    <xf numFmtId="0" fontId="0" fillId="5" borderId="10" xfId="0" applyFill="1" applyBorder="1" applyAlignment="1" applyProtection="1">
      <alignment horizontal="left" vertical="center" wrapText="1"/>
      <protection locked="0"/>
    </xf>
    <xf numFmtId="176" fontId="0" fillId="0" borderId="6" xfId="0" applyNumberFormat="1" applyBorder="1" applyAlignment="1">
      <alignment horizontal="right"/>
    </xf>
    <xf numFmtId="176" fontId="0" fillId="5" borderId="6" xfId="0" applyNumberFormat="1" applyFill="1" applyBorder="1" applyAlignment="1" applyProtection="1">
      <alignment horizontal="right"/>
      <protection locked="0"/>
    </xf>
    <xf numFmtId="176" fontId="0" fillId="0" borderId="5" xfId="0" applyNumberFormat="1" applyBorder="1" applyAlignment="1">
      <alignment horizontal="right"/>
    </xf>
    <xf numFmtId="176" fontId="0" fillId="0" borderId="42" xfId="0" applyNumberFormat="1" applyBorder="1" applyAlignment="1">
      <alignment horizontal="right"/>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5" borderId="5" xfId="0" applyFill="1" applyBorder="1" applyAlignment="1">
      <alignment horizontal="left" vertical="center" wrapText="1"/>
    </xf>
    <xf numFmtId="0" fontId="0" fillId="5" borderId="6" xfId="0" applyFill="1" applyBorder="1" applyAlignment="1">
      <alignment horizontal="left" vertical="center" wrapText="1"/>
    </xf>
    <xf numFmtId="0" fontId="0" fillId="5" borderId="7" xfId="0" applyFill="1" applyBorder="1" applyAlignment="1">
      <alignment horizontal="left" vertical="center" wrapText="1"/>
    </xf>
    <xf numFmtId="0" fontId="0" fillId="5" borderId="8" xfId="0" applyFill="1" applyBorder="1" applyAlignment="1">
      <alignment horizontal="left" vertical="center" wrapText="1"/>
    </xf>
    <xf numFmtId="0" fontId="0" fillId="5" borderId="9" xfId="0" applyFill="1" applyBorder="1" applyAlignment="1">
      <alignment horizontal="left" vertical="center" wrapText="1"/>
    </xf>
    <xf numFmtId="0" fontId="0" fillId="5" borderId="10" xfId="0" applyFill="1" applyBorder="1" applyAlignment="1">
      <alignment horizontal="left" vertical="center" wrapText="1"/>
    </xf>
    <xf numFmtId="176" fontId="0" fillId="2" borderId="42" xfId="0" applyNumberFormat="1" applyFill="1" applyBorder="1" applyAlignment="1">
      <alignment horizontal="right"/>
    </xf>
    <xf numFmtId="0" fontId="0" fillId="0" borderId="13" xfId="0" applyBorder="1" applyAlignment="1">
      <alignment horizontal="center" vertical="center" wrapText="1"/>
    </xf>
    <xf numFmtId="177" fontId="0" fillId="0" borderId="0" xfId="0" applyNumberFormat="1" applyAlignment="1">
      <alignment horizontal="left"/>
    </xf>
    <xf numFmtId="0" fontId="20" fillId="0" borderId="0" xfId="0" applyFont="1" applyAlignment="1">
      <alignment horizontal="left" vertical="top"/>
    </xf>
    <xf numFmtId="177" fontId="0" fillId="2" borderId="3" xfId="0" applyNumberFormat="1" applyFill="1" applyBorder="1" applyAlignment="1" applyProtection="1">
      <alignment horizontal="right"/>
      <protection locked="0"/>
    </xf>
    <xf numFmtId="177" fontId="0" fillId="2" borderId="2" xfId="0" applyNumberFormat="1" applyFill="1" applyBorder="1" applyAlignment="1" applyProtection="1">
      <alignment horizontal="right"/>
      <protection locked="0"/>
    </xf>
    <xf numFmtId="177" fontId="0" fillId="0" borderId="3" xfId="0" applyNumberFormat="1" applyBorder="1" applyAlignment="1">
      <alignment horizontal="right"/>
    </xf>
    <xf numFmtId="177" fontId="0" fillId="0" borderId="2" xfId="0" applyNumberFormat="1" applyBorder="1" applyAlignment="1">
      <alignment horizontal="right"/>
    </xf>
    <xf numFmtId="0" fontId="0" fillId="2" borderId="0" xfId="0" applyFill="1" applyAlignment="1" applyProtection="1">
      <alignment horizontal="left" vertical="top"/>
      <protection locked="0"/>
    </xf>
    <xf numFmtId="177" fontId="0" fillId="2" borderId="3" xfId="0" applyNumberFormat="1" applyFill="1" applyBorder="1" applyAlignment="1" applyProtection="1">
      <alignment horizontal="center"/>
      <protection locked="0"/>
    </xf>
    <xf numFmtId="177" fontId="0" fillId="2" borderId="2" xfId="0" applyNumberFormat="1" applyFill="1" applyBorder="1" applyAlignment="1" applyProtection="1">
      <alignment horizontal="center"/>
      <protection locked="0"/>
    </xf>
    <xf numFmtId="0" fontId="0" fillId="2" borderId="0" xfId="0" applyFill="1" applyAlignment="1">
      <alignment horizontal="left" vertical="top"/>
    </xf>
    <xf numFmtId="177" fontId="0" fillId="5" borderId="3" xfId="0" applyNumberFormat="1" applyFill="1" applyBorder="1" applyAlignment="1">
      <alignment horizontal="right"/>
    </xf>
    <xf numFmtId="177" fontId="0" fillId="5" borderId="2" xfId="0" applyNumberFormat="1" applyFill="1" applyBorder="1" applyAlignment="1">
      <alignment horizontal="right"/>
    </xf>
    <xf numFmtId="177" fontId="0" fillId="2" borderId="3" xfId="0" applyNumberFormat="1" applyFill="1" applyBorder="1" applyAlignment="1">
      <alignment horizontal="center"/>
    </xf>
    <xf numFmtId="177" fontId="0" fillId="2" borderId="2" xfId="0" applyNumberFormat="1" applyFill="1" applyBorder="1" applyAlignment="1">
      <alignment horizontal="center"/>
    </xf>
    <xf numFmtId="177" fontId="0" fillId="5" borderId="3" xfId="0" applyNumberFormat="1" applyFill="1" applyBorder="1" applyAlignment="1" applyProtection="1">
      <alignment horizontal="right"/>
      <protection locked="0"/>
    </xf>
    <xf numFmtId="177" fontId="0" fillId="5" borderId="2" xfId="0" applyNumberFormat="1" applyFill="1" applyBorder="1" applyAlignment="1" applyProtection="1">
      <alignment horizontal="right"/>
      <protection locked="0"/>
    </xf>
    <xf numFmtId="177" fontId="0" fillId="2" borderId="3" xfId="0" applyNumberFormat="1" applyFill="1" applyBorder="1" applyAlignment="1">
      <alignment horizontal="right"/>
    </xf>
    <xf numFmtId="177" fontId="0" fillId="2" borderId="2" xfId="0" applyNumberFormat="1" applyFill="1" applyBorder="1" applyAlignment="1">
      <alignment horizontal="right"/>
    </xf>
    <xf numFmtId="0" fontId="0" fillId="0" borderId="39" xfId="0" applyBorder="1" applyAlignment="1">
      <alignment horizontal="left" vertical="top" wrapText="1"/>
    </xf>
    <xf numFmtId="0" fontId="0" fillId="0" borderId="40" xfId="0" applyBorder="1" applyAlignment="1">
      <alignment horizontal="left" vertical="top" wrapText="1"/>
    </xf>
    <xf numFmtId="177" fontId="0" fillId="0" borderId="0" xfId="0" applyNumberFormat="1" applyAlignment="1">
      <alignment horizontal="center"/>
    </xf>
    <xf numFmtId="0" fontId="11" fillId="0" borderId="0" xfId="0" applyFont="1" applyAlignment="1">
      <alignment horizontal="center" wrapText="1"/>
    </xf>
    <xf numFmtId="0" fontId="11" fillId="0" borderId="0" xfId="0" applyFont="1" applyAlignment="1">
      <alignment horizontal="left" vertical="top" wrapText="1"/>
    </xf>
    <xf numFmtId="0" fontId="11" fillId="0" borderId="0" xfId="0" applyFont="1" applyAlignment="1">
      <alignment horizontal="left" vertical="top"/>
    </xf>
    <xf numFmtId="0" fontId="0" fillId="2" borderId="0" xfId="0" applyFill="1" applyAlignment="1">
      <alignment horizontal="left" vertical="center" wrapText="1"/>
    </xf>
    <xf numFmtId="0" fontId="0" fillId="0" borderId="0" xfId="0" applyAlignment="1" applyProtection="1">
      <alignment horizontal="left"/>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cellXfs>
  <cellStyles count="4">
    <cellStyle name="パーセント" xfId="3" builtinId="5"/>
    <cellStyle name="ハイパーリンク" xfId="1" builtinId="8"/>
    <cellStyle name="桁区切り" xfId="2" builtinId="6"/>
    <cellStyle name="標準" xfId="0" builtinId="0"/>
  </cellStyles>
  <dxfs count="170">
    <dxf>
      <font>
        <color rgb="FFFF0000"/>
      </font>
    </dxf>
    <dxf>
      <font>
        <color rgb="FFFF0000"/>
      </font>
    </dxf>
    <dxf>
      <font>
        <color rgb="FFFF0000"/>
      </font>
    </dxf>
    <dxf>
      <font>
        <color rgb="FFFF0000"/>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color rgb="FFFF0000"/>
      </font>
      <fill>
        <patternFill>
          <bgColor rgb="FFFFFF00"/>
        </patternFill>
      </fill>
    </dxf>
    <dxf>
      <font>
        <color rgb="FFFF0000"/>
      </font>
    </dxf>
    <dxf>
      <font>
        <color rgb="FFFF0000"/>
      </font>
    </dxf>
    <dxf>
      <font>
        <b val="0"/>
        <i val="0"/>
        <color rgb="FFFF0000"/>
      </font>
    </dxf>
    <dxf>
      <font>
        <color rgb="FFFF0000"/>
      </font>
    </dxf>
    <dxf>
      <fill>
        <patternFill patternType="none">
          <bgColor auto="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fill>
        <patternFill>
          <bgColor rgb="FFFFFF00"/>
        </patternFill>
      </fill>
    </dxf>
    <dxf>
      <font>
        <color rgb="FFFF0000"/>
      </font>
    </dxf>
    <dxf>
      <font>
        <color rgb="FFFF0000"/>
      </font>
    </dxf>
    <dxf>
      <font>
        <b/>
        <i val="0"/>
        <strike/>
        <color rgb="FFFF0000"/>
      </font>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dxf>
    <dxf>
      <font>
        <b/>
        <i val="0"/>
        <color rgb="FFFF0000"/>
      </font>
    </dxf>
    <dxf>
      <font>
        <b/>
        <i val="0"/>
        <strike/>
        <color rgb="FFFF0000"/>
      </font>
      <fill>
        <patternFill>
          <bgColor rgb="FFFFFF00"/>
        </patternFill>
      </fill>
    </dxf>
    <dxf>
      <font>
        <b/>
        <i val="0"/>
        <strike/>
        <color rgb="FFFF0000"/>
      </font>
      <fill>
        <patternFill>
          <bgColor rgb="FFFFFF00"/>
        </patternFill>
      </fill>
    </dxf>
    <dxf>
      <font>
        <b/>
        <i val="0"/>
        <strike/>
        <color rgb="FFFF0000"/>
      </font>
      <fill>
        <patternFill>
          <bgColor rgb="FFFFFF00"/>
        </patternFill>
      </fill>
    </dxf>
    <dxf>
      <font>
        <b/>
        <i val="0"/>
        <color rgb="FFFF0000"/>
      </font>
      <fill>
        <patternFill>
          <bgColor rgb="FFFFFF00"/>
        </patternFill>
      </fill>
    </dxf>
    <dxf>
      <font>
        <b/>
        <i val="0"/>
        <strike/>
        <color rgb="FFFF0000"/>
      </font>
      <fill>
        <patternFill>
          <bgColor rgb="FFFFFF00"/>
        </patternFill>
      </fill>
    </dxf>
    <dxf>
      <fill>
        <patternFill patternType="solid">
          <bgColor rgb="FFFFFFFF"/>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46</xdr:col>
      <xdr:colOff>114299</xdr:colOff>
      <xdr:row>12</xdr:row>
      <xdr:rowOff>104774</xdr:rowOff>
    </xdr:from>
    <xdr:to>
      <xdr:col>68</xdr:col>
      <xdr:colOff>114300</xdr:colOff>
      <xdr:row>37</xdr:row>
      <xdr:rowOff>1285874</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7019924" y="2838449"/>
          <a:ext cx="3190876" cy="7886700"/>
          <a:chOff x="9186649" y="2739989"/>
          <a:chExt cx="3781425" cy="1419224"/>
        </a:xfrm>
      </xdr:grpSpPr>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186649" y="2739989"/>
            <a:ext cx="3781425" cy="1419224"/>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要望書の作成方法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シートは要望書１～要望書６まであります。</a:t>
            </a:r>
            <a:endParaRPr kumimoji="1" lang="en-US" altLang="ja-JP" sz="1100" b="0" u="none">
              <a:solidFill>
                <a:sysClr val="windowText" lastClr="000000"/>
              </a:solidFill>
              <a:latin typeface="+mn-ea"/>
              <a:ea typeface="+mn-ea"/>
            </a:endParaRPr>
          </a:p>
          <a:p>
            <a:pPr algn="l"/>
            <a:r>
              <a:rPr kumimoji="1" lang="ja-JP" altLang="en-US" sz="1100" b="0" u="none">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を調節してください。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（該当のシートへ入力後）要望書２、要望書</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５の　　の部分のフィルター（▽マーク）を</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クリックし、「空白セル」のチェックを外し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添付書類（見積書（積算根拠資料）、定款・</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規約、役員名簿、決算資料（新規設立につき</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未作成の場合は予算書）、その他参考資（任</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意））とともに、メールで提出してください。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a:solidFill>
                  <a:sysClr val="windowText" lastClr="000000"/>
                </a:solidFill>
                <a:latin typeface="+mn-ea"/>
                <a:ea typeface="+mn-ea"/>
              </a:rPr>
              <a:t>① 入力が完了していないセル・シートがある。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添付書類が不足している。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en-US" altLang="ja-JP" sz="1100" b="0" u="none" baseline="0">
                <a:solidFill>
                  <a:sysClr val="windowText" lastClr="000000"/>
                </a:solidFill>
                <a:latin typeface="+mn-ea"/>
                <a:ea typeface="+mn-ea"/>
              </a:rPr>
              <a:t>※</a:t>
            </a:r>
            <a:r>
              <a:rPr kumimoji="1" lang="ja-JP" altLang="en-US" sz="1100" b="0" u="none" baseline="0">
                <a:solidFill>
                  <a:sysClr val="windowText" lastClr="000000"/>
                </a:solidFill>
                <a:latin typeface="+mn-ea"/>
                <a:ea typeface="+mn-ea"/>
              </a:rPr>
              <a:t>見積書（積算根拠資料）は原則、全ての経　　　</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費について提出してください。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見積書（積算根拠資料）と</a:t>
            </a:r>
            <a:r>
              <a:rPr kumimoji="1" lang="en-US" altLang="ja-JP" sz="1100" b="0" u="none">
                <a:solidFill>
                  <a:sysClr val="windowText" lastClr="000000"/>
                </a:solidFill>
                <a:latin typeface="+mn-ea"/>
                <a:ea typeface="+mn-ea"/>
              </a:rPr>
              <a:t>6.</a:t>
            </a:r>
            <a:r>
              <a:rPr kumimoji="1" lang="ja-JP" altLang="en-US" sz="1100" b="0" u="none">
                <a:solidFill>
                  <a:sysClr val="windowText" lastClr="000000"/>
                </a:solidFill>
                <a:latin typeface="+mn-ea"/>
                <a:ea typeface="+mn-ea"/>
              </a:rPr>
              <a:t>積算書の金額が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合っていない。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助成金が事業費の</a:t>
            </a:r>
            <a:r>
              <a:rPr kumimoji="1" lang="en-US" altLang="ja-JP" sz="1100" b="0" u="none">
                <a:solidFill>
                  <a:sysClr val="windowText" lastClr="000000"/>
                </a:solidFill>
                <a:latin typeface="+mn-ea"/>
                <a:ea typeface="+mn-ea"/>
              </a:rPr>
              <a:t>8</a:t>
            </a:r>
            <a:r>
              <a:rPr kumimoji="1" lang="ja-JP" altLang="en-US" sz="1100" b="0" u="none">
                <a:solidFill>
                  <a:sysClr val="windowText" lastClr="000000"/>
                </a:solidFill>
                <a:latin typeface="+mn-ea"/>
                <a:ea typeface="+mn-ea"/>
              </a:rPr>
              <a:t>割以下（千円未満切り捨</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て）になっていない。</a:t>
            </a:r>
            <a:endParaRPr kumimoji="1" lang="en-US" altLang="ja-JP" sz="1100" b="0" u="none">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⑤ </a:t>
            </a:r>
            <a:r>
              <a:rPr kumimoji="1" lang="en-US" altLang="ja-JP" sz="1100" b="0" u="none" baseline="0">
                <a:solidFill>
                  <a:sysClr val="windowText" lastClr="000000"/>
                </a:solidFill>
                <a:latin typeface="+mn-ea"/>
                <a:ea typeface="+mn-ea"/>
              </a:rPr>
              <a:t>2.(1)</a:t>
            </a:r>
            <a:r>
              <a:rPr kumimoji="1" lang="ja-JP" altLang="en-US" sz="1100" b="0" u="none" baseline="0">
                <a:solidFill>
                  <a:sysClr val="windowText" lastClr="000000"/>
                </a:solidFill>
                <a:latin typeface="+mn-ea"/>
                <a:ea typeface="+mn-ea"/>
              </a:rPr>
              <a:t>応募事業の背景、課題、応募事業の概要</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につながりがない。</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⑥ </a:t>
            </a:r>
            <a:r>
              <a:rPr kumimoji="1" lang="en-US" altLang="ja-JP" sz="1100" b="0" u="none">
                <a:solidFill>
                  <a:sysClr val="windowText" lastClr="000000"/>
                </a:solidFill>
                <a:latin typeface="+mn-ea"/>
                <a:ea typeface="+mn-ea"/>
              </a:rPr>
              <a:t>2.(2)</a:t>
            </a:r>
            <a:r>
              <a:rPr kumimoji="1" lang="ja-JP" altLang="en-US" sz="1100" b="0" u="none">
                <a:solidFill>
                  <a:sysClr val="windowText" lastClr="000000"/>
                </a:solidFill>
                <a:latin typeface="+mn-ea"/>
                <a:ea typeface="+mn-ea"/>
              </a:rPr>
              <a:t>事業内容詳細の事業内容説明が漠然とし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⑦ 文字数が多く、セル内に文字が収まっていな</a:t>
            </a:r>
            <a:endParaRPr kumimoji="1" lang="en-US" altLang="ja-JP" sz="1100" b="0" u="none">
              <a:solidFill>
                <a:sysClr val="windowText" lastClr="000000"/>
              </a:solidFill>
              <a:latin typeface="+mn-ea"/>
              <a:ea typeface="+mn-ea"/>
            </a:endParaRPr>
          </a:p>
          <a:p>
            <a:pPr algn="l"/>
            <a:r>
              <a:rPr kumimoji="1" lang="en-US" altLang="ja-JP" sz="1100" b="0" u="none" baseline="0">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ja-JP" altLang="en-US" sz="1100" b="0" u="none">
                <a:solidFill>
                  <a:sysClr val="windowText" lastClr="000000"/>
                </a:solidFill>
                <a:latin typeface="+mn-ea"/>
                <a:ea typeface="+mn-ea"/>
              </a:rPr>
              <a:t>い。</a:t>
            </a:r>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9551290" y="2806716"/>
            <a:ext cx="211039" cy="3639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9851925" y="3104042"/>
            <a:ext cx="226465" cy="40662"/>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70</xdr:row>
          <xdr:rowOff>209550</xdr:rowOff>
        </xdr:from>
        <xdr:to>
          <xdr:col>0</xdr:col>
          <xdr:colOff>333375</xdr:colOff>
          <xdr:row>72</xdr:row>
          <xdr:rowOff>38100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B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71</xdr:row>
          <xdr:rowOff>209550</xdr:rowOff>
        </xdr:from>
        <xdr:to>
          <xdr:col>0</xdr:col>
          <xdr:colOff>333375</xdr:colOff>
          <xdr:row>73</xdr:row>
          <xdr:rowOff>38100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B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73</xdr:row>
          <xdr:rowOff>209550</xdr:rowOff>
        </xdr:from>
        <xdr:to>
          <xdr:col>0</xdr:col>
          <xdr:colOff>333375</xdr:colOff>
          <xdr:row>75</xdr:row>
          <xdr:rowOff>38100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B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72</xdr:row>
          <xdr:rowOff>209550</xdr:rowOff>
        </xdr:from>
        <xdr:to>
          <xdr:col>0</xdr:col>
          <xdr:colOff>333375</xdr:colOff>
          <xdr:row>74</xdr:row>
          <xdr:rowOff>38100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B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47625</xdr:colOff>
      <xdr:row>13</xdr:row>
      <xdr:rowOff>114301</xdr:rowOff>
    </xdr:from>
    <xdr:to>
      <xdr:col>15</xdr:col>
      <xdr:colOff>1066800</xdr:colOff>
      <xdr:row>80</xdr:row>
      <xdr:rowOff>123825</xdr:rowOff>
    </xdr:to>
    <xdr:grpSp>
      <xdr:nvGrpSpPr>
        <xdr:cNvPr id="8" name="グループ化 7">
          <a:extLst>
            <a:ext uri="{FF2B5EF4-FFF2-40B4-BE49-F238E27FC236}">
              <a16:creationId xmlns:a16="http://schemas.microsoft.com/office/drawing/2014/main" id="{00000000-0008-0000-0B00-000008000000}"/>
            </a:ext>
          </a:extLst>
        </xdr:cNvPr>
        <xdr:cNvGrpSpPr/>
      </xdr:nvGrpSpPr>
      <xdr:grpSpPr>
        <a:xfrm>
          <a:off x="6677025" y="3457576"/>
          <a:ext cx="3467100" cy="16268699"/>
          <a:chOff x="12744450" y="552452"/>
          <a:chExt cx="3467100" cy="13239748"/>
        </a:xfrm>
      </xdr:grpSpPr>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12744450" y="552452"/>
            <a:ext cx="3467100" cy="13239748"/>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申請書５（経費内訳）の作成方法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「項目番号」＝「事業項目の番号」です。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a:t>
            </a:r>
            <a:r>
              <a:rPr kumimoji="1" lang="ja-JP" altLang="ja-JP" sz="1100" b="0">
                <a:solidFill>
                  <a:sysClr val="windowText" lastClr="000000"/>
                </a:solidFill>
                <a:effectLst/>
                <a:latin typeface="+mn-lt"/>
                <a:ea typeface="+mn-ea"/>
                <a:cs typeface="+mn-cs"/>
              </a:rPr>
              <a:t>　　の部分を入力してください。</a:t>
            </a:r>
            <a:endParaRPr kumimoji="1" lang="en-US" altLang="ja-JP" sz="1100" b="0">
              <a:solidFill>
                <a:sysClr val="windowText" lastClr="000000"/>
              </a:solidFill>
              <a:effectLst/>
              <a:latin typeface="+mn-lt"/>
              <a:ea typeface="+mn-ea"/>
              <a:cs typeface="+mn-cs"/>
            </a:endParaRPr>
          </a:p>
          <a:p>
            <a:pPr algn="l"/>
            <a:r>
              <a:rPr kumimoji="1" lang="ja-JP" altLang="en-US" sz="1100" b="0" baseline="0">
                <a:solidFill>
                  <a:sysClr val="windowText" lastClr="000000"/>
                </a:solidFill>
                <a:effectLst/>
                <a:latin typeface="+mn-lt"/>
                <a:ea typeface="+mn-ea"/>
                <a:cs typeface="+mn-cs"/>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入力の補助として、要望書の内容を自動転記</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しています。</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入力内容に変更がない場合は編集不要です。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u="sng">
                <a:solidFill>
                  <a:srgbClr val="FF0000"/>
                </a:solidFill>
                <a:effectLst/>
                <a:latin typeface="+mn-lt"/>
                <a:ea typeface="+mn-ea"/>
                <a:cs typeface="+mn-cs"/>
              </a:rPr>
              <a:t>入力内容に変更がある場合は以下の方法によ</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rgbClr val="FF0000"/>
                </a:solidFill>
                <a:effectLst/>
                <a:latin typeface="+mn-lt"/>
                <a:ea typeface="+mn-ea"/>
                <a:cs typeface="+mn-cs"/>
              </a:rPr>
              <a:t>り編集をお願いします。</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関数を削除し、直接入力</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該当セルをコピーし、同じセルに値貼り付</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け後、直接編集</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要望書と異なる入力については、一部自動で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赤字となります。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改行は「</a:t>
            </a:r>
            <a:r>
              <a:rPr kumimoji="1" lang="en-US" altLang="ja-JP" sz="1100" b="0">
                <a:solidFill>
                  <a:sysClr val="windowText" lastClr="000000"/>
                </a:solidFill>
                <a:effectLst/>
                <a:latin typeface="+mn-lt"/>
                <a:ea typeface="+mn-ea"/>
                <a:cs typeface="+mn-cs"/>
              </a:rPr>
              <a:t>Alt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Enter</a:t>
            </a:r>
            <a:r>
              <a:rPr kumimoji="1" lang="ja-JP" altLang="ja-JP" sz="1100" b="0">
                <a:solidFill>
                  <a:sysClr val="windowText" lastClr="000000"/>
                </a:solidFill>
                <a:effectLst/>
                <a:latin typeface="+mn-lt"/>
                <a:ea typeface="+mn-ea"/>
                <a:cs typeface="+mn-cs"/>
              </a:rPr>
              <a:t>」（同時押し）で可　</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能です。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入力した文字が見切れる場合は、行の高さ</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や字のサイズを調節してください。それで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も見切れる場合は、詳細を別紙に記載し、</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提出してください。</a:t>
            </a:r>
            <a:endParaRPr kumimoji="1" lang="en-US" altLang="ja-JP" sz="1100" b="0">
              <a:solidFill>
                <a:sysClr val="windowText" lastClr="000000"/>
              </a:solidFill>
              <a:effectLst/>
              <a:latin typeface="+mn-lt"/>
              <a:ea typeface="+mn-ea"/>
              <a:cs typeface="+mn-cs"/>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金額は</a:t>
            </a:r>
            <a:r>
              <a:rPr kumimoji="1" lang="en-US" altLang="ja-JP" sz="1100" b="0">
                <a:solidFill>
                  <a:sysClr val="windowText" lastClr="000000"/>
                </a:solidFill>
                <a:effectLst/>
                <a:latin typeface="+mn-lt"/>
                <a:ea typeface="+mn-ea"/>
                <a:cs typeface="+mn-cs"/>
              </a:rPr>
              <a:t>1</a:t>
            </a:r>
            <a:r>
              <a:rPr kumimoji="1" lang="ja-JP" altLang="ja-JP" sz="1100" b="0">
                <a:solidFill>
                  <a:sysClr val="windowText" lastClr="000000"/>
                </a:solidFill>
                <a:effectLst/>
                <a:latin typeface="+mn-lt"/>
                <a:ea typeface="+mn-ea"/>
                <a:cs typeface="+mn-cs"/>
              </a:rPr>
              <a:t>円未満切り捨てで自動計算されま</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す。見積金額と合わない場合は、切り捨て　　</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分の計上や、税込みでの単価計上等の対応</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をお願いします。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（シートへ入力後）　　の部分のフィルター</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（▽マーク）をクリックし、「空白セル」の</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チェックを外してください（☑→□）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項目番号が選択されていない。</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入力した文字が見切れている。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a:t>
            </a:r>
            <a:r>
              <a:rPr kumimoji="1" lang="en-US" altLang="ja-JP" sz="1100" b="0" u="none">
                <a:solidFill>
                  <a:sysClr val="windowText" lastClr="000000"/>
                </a:solidFill>
                <a:latin typeface="+mn-ea"/>
                <a:ea typeface="+mn-ea"/>
              </a:rPr>
              <a:t>6(2)</a:t>
            </a:r>
            <a:r>
              <a:rPr kumimoji="1" lang="ja-JP" altLang="en-US" sz="1100" b="0" u="none">
                <a:solidFill>
                  <a:sysClr val="windowText" lastClr="000000"/>
                </a:solidFill>
                <a:latin typeface="+mn-ea"/>
                <a:ea typeface="+mn-ea"/>
              </a:rPr>
              <a:t>事業内容詳細との関連が分からない費用</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がある。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見積書（積算根拠資料）が提出されていない。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⑤ 金額が見積書（積算根拠資料）と異なる。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⑥ 添付の見積書（積算根拠資料）に番号がふら</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れていない。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⑦ 要望書から変更した経費について、「添付資料２</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要望書からの変更点等」に変更理由等を記載して</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いない。</a:t>
            </a:r>
            <a:endParaRPr kumimoji="1" lang="en-US" altLang="ja-JP" sz="1400" b="1" u="sng">
              <a:solidFill>
                <a:srgbClr val="00B05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u="sng">
              <a:solidFill>
                <a:srgbClr val="00B05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50"/>
                </a:solidFill>
                <a:effectLst/>
                <a:latin typeface="+mn-lt"/>
                <a:ea typeface="+mn-ea"/>
                <a:cs typeface="+mn-cs"/>
              </a:rPr>
              <a:t>対象外となる経費</a:t>
            </a:r>
            <a:endParaRPr kumimoji="1" lang="en-US" altLang="ja-JP" sz="1400" b="1" u="sng">
              <a:solidFill>
                <a:srgbClr val="00B050"/>
              </a:solidFill>
              <a:effectLst/>
              <a:latin typeface="+mn-lt"/>
              <a:ea typeface="+mn-ea"/>
              <a:cs typeface="+mn-cs"/>
            </a:endParaRPr>
          </a:p>
          <a:p>
            <a:pPr eaLnBrk="1" fontAlgn="auto" latinLnBrk="0" hangingPunct="1"/>
            <a:r>
              <a:rPr lang="ja-JP" altLang="ja-JP" sz="1100">
                <a:solidFill>
                  <a:sysClr val="windowText" lastClr="000000"/>
                </a:solidFill>
                <a:effectLst/>
                <a:latin typeface="+mn-lt"/>
                <a:ea typeface="+mn-ea"/>
                <a:cs typeface="+mn-cs"/>
              </a:rPr>
              <a:t>① 消費税及び地方消費税（募集要領５（３）に該当する場合を除く）</a:t>
            </a:r>
            <a:endParaRPr lang="ja-JP" altLang="ja-JP">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② 助成対象期間外に発生、支出した経費</a:t>
            </a:r>
            <a:br>
              <a:rPr lang="en-US" altLang="ja-JP" sz="1100">
                <a:solidFill>
                  <a:sysClr val="windowText" lastClr="000000"/>
                </a:solidFill>
                <a:effectLst/>
                <a:latin typeface="+mn-lt"/>
                <a:ea typeface="+mn-ea"/>
                <a:cs typeface="+mn-cs"/>
              </a:rPr>
            </a:br>
            <a:r>
              <a:rPr lang="ja-JP" altLang="ja-JP" sz="1100">
                <a:solidFill>
                  <a:sysClr val="windowText" lastClr="000000"/>
                </a:solidFill>
                <a:effectLst/>
                <a:latin typeface="+mn-lt"/>
                <a:ea typeface="+mn-ea"/>
                <a:cs typeface="+mn-cs"/>
              </a:rPr>
              <a:t>③ 助成事業者の管理運営に要する経費（事業への使用が限定できる場合を除く）</a:t>
            </a:r>
            <a:br>
              <a:rPr lang="en-US" altLang="ja-JP" sz="1100">
                <a:solidFill>
                  <a:sysClr val="windowText" lastClr="000000"/>
                </a:solidFill>
                <a:effectLst/>
                <a:latin typeface="+mn-lt"/>
                <a:ea typeface="+mn-ea"/>
                <a:cs typeface="+mn-cs"/>
              </a:rPr>
            </a:br>
            <a:r>
              <a:rPr lang="ja-JP" altLang="ja-JP" sz="1100">
                <a:solidFill>
                  <a:sysClr val="windowText" lastClr="000000"/>
                </a:solidFill>
                <a:effectLst/>
                <a:latin typeface="+mn-lt"/>
                <a:ea typeface="+mn-ea"/>
                <a:cs typeface="+mn-cs"/>
              </a:rPr>
              <a:t>④ 事業実施主体の構成員への発注等の経費（合理性がある場合を除く）</a:t>
            </a:r>
            <a:endParaRPr lang="ja-JP" altLang="ja-JP">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⑤ 販売目的の成果品製作費（試作段階のものを除く）</a:t>
            </a:r>
            <a:endParaRPr lang="ja-JP" altLang="ja-JP">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⑥ 一般事務において汎用性のある工具・器具、機器、ソフトウェア等の購入経費（事業への使用が限定できる場合を除く）</a:t>
            </a:r>
            <a:endParaRPr lang="ja-JP" altLang="ja-JP">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⑦ 施設整備、機械の導入、設備の設置（</a:t>
            </a:r>
            <a:r>
              <a:rPr lang="en-US" altLang="ja-JP" sz="1100">
                <a:solidFill>
                  <a:sysClr val="windowText" lastClr="000000"/>
                </a:solidFill>
                <a:effectLst/>
                <a:latin typeface="+mn-lt"/>
                <a:ea typeface="+mn-ea"/>
                <a:cs typeface="+mn-cs"/>
              </a:rPr>
              <a:t>20</a:t>
            </a:r>
            <a:r>
              <a:rPr lang="ja-JP" altLang="en-US" sz="1100">
                <a:solidFill>
                  <a:sysClr val="windowText" lastClr="000000"/>
                </a:solidFill>
                <a:effectLst/>
                <a:latin typeface="+mn-lt"/>
                <a:ea typeface="+mn-ea"/>
                <a:cs typeface="+mn-cs"/>
              </a:rPr>
              <a:t>万円</a:t>
            </a:r>
            <a:r>
              <a:rPr lang="ja-JP" altLang="ja-JP" sz="1100">
                <a:solidFill>
                  <a:sysClr val="windowText" lastClr="000000"/>
                </a:solidFill>
                <a:effectLst/>
                <a:latin typeface="+mn-lt"/>
                <a:ea typeface="+mn-ea"/>
                <a:cs typeface="+mn-cs"/>
              </a:rPr>
              <a:t>以上のホームページ制作費等を含む）に要する経費（ソフト事業に付随し、事業費の５割以内のものを除く）</a:t>
            </a:r>
            <a:endParaRPr lang="ja-JP" altLang="ja-JP">
              <a:solidFill>
                <a:sysClr val="windowText" lastClr="000000"/>
              </a:solidFill>
              <a:effectLst/>
            </a:endParaRPr>
          </a:p>
          <a:p>
            <a:pPr eaLnBrk="1" fontAlgn="auto" latinLnBrk="0" hangingPunct="1"/>
            <a:r>
              <a:rPr lang="ja-JP" altLang="ja-JP" sz="1100" baseline="0">
                <a:solidFill>
                  <a:sysClr val="windowText" lastClr="000000"/>
                </a:solidFill>
                <a:effectLst/>
                <a:latin typeface="+mn-lt"/>
                <a:ea typeface="+mn-ea"/>
                <a:cs typeface="+mn-cs"/>
              </a:rPr>
              <a:t>⑧ </a:t>
            </a:r>
            <a:r>
              <a:rPr lang="ja-JP" altLang="ja-JP" sz="1100">
                <a:solidFill>
                  <a:sysClr val="windowText" lastClr="000000"/>
                </a:solidFill>
                <a:effectLst/>
                <a:latin typeface="+mn-lt"/>
                <a:ea typeface="+mn-ea"/>
                <a:cs typeface="+mn-cs"/>
              </a:rPr>
              <a:t>飲食の経費（概ね千円以下のスタッフ弁当、飲料を除く）</a:t>
            </a:r>
            <a:endParaRPr lang="ja-JP" altLang="ja-JP">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⑨ 資格や免許の取得に係る申請料、登録料などの直接経費（司法書士等へ登録を依頼する際の委託料、手数料といった間接経費を除く）</a:t>
            </a:r>
            <a:endParaRPr lang="ja-JP" altLang="ja-JP">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⑩ 大会等における賞金、金券（地域商店街等活性化に関する商品券等を除く）、景品（地域特産品及び大会等への再訪を促すためのグッズを除く）の購入経費</a:t>
            </a:r>
            <a:endParaRPr lang="ja-JP" altLang="ja-JP">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⑪ その他、過大と思われる経費</a:t>
            </a:r>
            <a:endParaRPr lang="ja-JP"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400">
              <a:solidFill>
                <a:sysClr val="windowText" lastClr="000000"/>
              </a:solidFill>
              <a:effectLst/>
              <a:latin typeface="+mn-ea"/>
              <a:ea typeface="+mn-ea"/>
            </a:endParaRPr>
          </a:p>
          <a:p>
            <a:pPr algn="l"/>
            <a:endParaRPr kumimoji="1" lang="en-US" altLang="ja-JP" sz="1100" b="0" u="none">
              <a:solidFill>
                <a:sysClr val="windowText" lastClr="000000"/>
              </a:solidFill>
              <a:latin typeface="+mn-ea"/>
              <a:ea typeface="+mn-ea"/>
            </a:endParaRPr>
          </a:p>
        </xdr:txBody>
      </xdr:sp>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13051430" y="822586"/>
            <a:ext cx="178795" cy="185169"/>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B00-000005000000}"/>
              </a:ext>
            </a:extLst>
          </xdr:cNvPr>
          <xdr:cNvSpPr/>
        </xdr:nvSpPr>
        <xdr:spPr>
          <a:xfrm>
            <a:off x="14278778" y="5213662"/>
            <a:ext cx="208748" cy="17990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B00-000007000000}"/>
              </a:ext>
            </a:extLst>
          </xdr:cNvPr>
          <xdr:cNvSpPr/>
        </xdr:nvSpPr>
        <xdr:spPr>
          <a:xfrm>
            <a:off x="13030200" y="1220812"/>
            <a:ext cx="180975" cy="171448"/>
          </a:xfrm>
          <a:prstGeom prst="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13</xdr:row>
          <xdr:rowOff>0</xdr:rowOff>
        </xdr:from>
        <xdr:to>
          <xdr:col>1</xdr:col>
          <xdr:colOff>0</xdr:colOff>
          <xdr:row>14</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20</xdr:row>
          <xdr:rowOff>9525</xdr:rowOff>
        </xdr:from>
        <xdr:to>
          <xdr:col>1</xdr:col>
          <xdr:colOff>9525</xdr:colOff>
          <xdr:row>21</xdr:row>
          <xdr:rowOff>9525</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0D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13</xdr:row>
          <xdr:rowOff>0</xdr:rowOff>
        </xdr:from>
        <xdr:to>
          <xdr:col>6</xdr:col>
          <xdr:colOff>0</xdr:colOff>
          <xdr:row>14</xdr:row>
          <xdr:rowOff>0</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0D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9525</xdr:rowOff>
        </xdr:from>
        <xdr:to>
          <xdr:col>6</xdr:col>
          <xdr:colOff>9525</xdr:colOff>
          <xdr:row>21</xdr:row>
          <xdr:rowOff>9525</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0D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16</xdr:row>
          <xdr:rowOff>238125</xdr:rowOff>
        </xdr:from>
        <xdr:to>
          <xdr:col>1</xdr:col>
          <xdr:colOff>0</xdr:colOff>
          <xdr:row>18</xdr:row>
          <xdr:rowOff>0</xdr:rowOff>
        </xdr:to>
        <xdr:sp macro="" textlink="">
          <xdr:nvSpPr>
            <xdr:cNvPr id="86025" name="Check Box 9" hidden="1">
              <a:extLst>
                <a:ext uri="{63B3BB69-23CF-44E3-9099-C40C66FF867C}">
                  <a14:compatExt spid="_x0000_s86025"/>
                </a:ext>
                <a:ext uri="{FF2B5EF4-FFF2-40B4-BE49-F238E27FC236}">
                  <a16:creationId xmlns:a16="http://schemas.microsoft.com/office/drawing/2014/main" id="{00000000-0008-0000-0D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16</xdr:row>
          <xdr:rowOff>238125</xdr:rowOff>
        </xdr:from>
        <xdr:to>
          <xdr:col>6</xdr:col>
          <xdr:colOff>0</xdr:colOff>
          <xdr:row>18</xdr:row>
          <xdr:rowOff>0</xdr:rowOff>
        </xdr:to>
        <xdr:sp macro="" textlink="">
          <xdr:nvSpPr>
            <xdr:cNvPr id="86026" name="Check Box 10" hidden="1">
              <a:extLst>
                <a:ext uri="{63B3BB69-23CF-44E3-9099-C40C66FF867C}">
                  <a14:compatExt spid="_x0000_s86026"/>
                </a:ext>
                <a:ext uri="{FF2B5EF4-FFF2-40B4-BE49-F238E27FC236}">
                  <a16:creationId xmlns:a16="http://schemas.microsoft.com/office/drawing/2014/main" id="{00000000-0008-0000-0D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22</xdr:row>
          <xdr:rowOff>238125</xdr:rowOff>
        </xdr:from>
        <xdr:to>
          <xdr:col>1</xdr:col>
          <xdr:colOff>0</xdr:colOff>
          <xdr:row>24</xdr:row>
          <xdr:rowOff>0</xdr:rowOff>
        </xdr:to>
        <xdr:sp macro="" textlink="">
          <xdr:nvSpPr>
            <xdr:cNvPr id="86027" name="Check Box 11" hidden="1">
              <a:extLst>
                <a:ext uri="{63B3BB69-23CF-44E3-9099-C40C66FF867C}">
                  <a14:compatExt spid="_x0000_s86027"/>
                </a:ext>
                <a:ext uri="{FF2B5EF4-FFF2-40B4-BE49-F238E27FC236}">
                  <a16:creationId xmlns:a16="http://schemas.microsoft.com/office/drawing/2014/main" id="{00000000-0008-0000-0D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22</xdr:row>
          <xdr:rowOff>238125</xdr:rowOff>
        </xdr:from>
        <xdr:to>
          <xdr:col>6</xdr:col>
          <xdr:colOff>0</xdr:colOff>
          <xdr:row>24</xdr:row>
          <xdr:rowOff>0</xdr:rowOff>
        </xdr:to>
        <xdr:sp macro="" textlink="">
          <xdr:nvSpPr>
            <xdr:cNvPr id="86028" name="Check Box 12" hidden="1">
              <a:extLst>
                <a:ext uri="{63B3BB69-23CF-44E3-9099-C40C66FF867C}">
                  <a14:compatExt spid="_x0000_s86028"/>
                </a:ext>
                <a:ext uri="{FF2B5EF4-FFF2-40B4-BE49-F238E27FC236}">
                  <a16:creationId xmlns:a16="http://schemas.microsoft.com/office/drawing/2014/main" id="{00000000-0008-0000-0D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26</xdr:row>
          <xdr:rowOff>238125</xdr:rowOff>
        </xdr:from>
        <xdr:to>
          <xdr:col>1</xdr:col>
          <xdr:colOff>0</xdr:colOff>
          <xdr:row>28</xdr:row>
          <xdr:rowOff>0</xdr:rowOff>
        </xdr:to>
        <xdr:sp macro="" textlink="">
          <xdr:nvSpPr>
            <xdr:cNvPr id="86030" name="Check Box 14" hidden="1">
              <a:extLst>
                <a:ext uri="{63B3BB69-23CF-44E3-9099-C40C66FF867C}">
                  <a14:compatExt spid="_x0000_s86030"/>
                </a:ext>
                <a:ext uri="{FF2B5EF4-FFF2-40B4-BE49-F238E27FC236}">
                  <a16:creationId xmlns:a16="http://schemas.microsoft.com/office/drawing/2014/main" id="{00000000-0008-0000-0D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29</xdr:row>
          <xdr:rowOff>238125</xdr:rowOff>
        </xdr:from>
        <xdr:to>
          <xdr:col>1</xdr:col>
          <xdr:colOff>0</xdr:colOff>
          <xdr:row>31</xdr:row>
          <xdr:rowOff>0</xdr:rowOff>
        </xdr:to>
        <xdr:sp macro="" textlink="">
          <xdr:nvSpPr>
            <xdr:cNvPr id="86031" name="Check Box 15" hidden="1">
              <a:extLst>
                <a:ext uri="{63B3BB69-23CF-44E3-9099-C40C66FF867C}">
                  <a14:compatExt spid="_x0000_s86031"/>
                </a:ext>
                <a:ext uri="{FF2B5EF4-FFF2-40B4-BE49-F238E27FC236}">
                  <a16:creationId xmlns:a16="http://schemas.microsoft.com/office/drawing/2014/main" id="{00000000-0008-0000-0D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26</xdr:row>
          <xdr:rowOff>238125</xdr:rowOff>
        </xdr:from>
        <xdr:to>
          <xdr:col>6</xdr:col>
          <xdr:colOff>0</xdr:colOff>
          <xdr:row>28</xdr:row>
          <xdr:rowOff>0</xdr:rowOff>
        </xdr:to>
        <xdr:sp macro="" textlink="">
          <xdr:nvSpPr>
            <xdr:cNvPr id="86032" name="Check Box 16" hidden="1">
              <a:extLst>
                <a:ext uri="{63B3BB69-23CF-44E3-9099-C40C66FF867C}">
                  <a14:compatExt spid="_x0000_s86032"/>
                </a:ext>
                <a:ext uri="{FF2B5EF4-FFF2-40B4-BE49-F238E27FC236}">
                  <a16:creationId xmlns:a16="http://schemas.microsoft.com/office/drawing/2014/main" id="{00000000-0008-0000-0D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29</xdr:row>
          <xdr:rowOff>238125</xdr:rowOff>
        </xdr:from>
        <xdr:to>
          <xdr:col>6</xdr:col>
          <xdr:colOff>0</xdr:colOff>
          <xdr:row>31</xdr:row>
          <xdr:rowOff>0</xdr:rowOff>
        </xdr:to>
        <xdr:sp macro="" textlink="">
          <xdr:nvSpPr>
            <xdr:cNvPr id="86033" name="Check Box 17" hidden="1">
              <a:extLst>
                <a:ext uri="{63B3BB69-23CF-44E3-9099-C40C66FF867C}">
                  <a14:compatExt spid="_x0000_s86033"/>
                </a:ext>
                <a:ext uri="{FF2B5EF4-FFF2-40B4-BE49-F238E27FC236}">
                  <a16:creationId xmlns:a16="http://schemas.microsoft.com/office/drawing/2014/main" id="{00000000-0008-0000-0D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0</xdr:col>
          <xdr:colOff>85725</xdr:colOff>
          <xdr:row>2</xdr:row>
          <xdr:rowOff>238125</xdr:rowOff>
        </xdr:from>
        <xdr:ext cx="304800" cy="247650"/>
        <xdr:sp macro="" textlink="">
          <xdr:nvSpPr>
            <xdr:cNvPr id="86034" name="Check Box 18" hidden="1">
              <a:extLst>
                <a:ext uri="{63B3BB69-23CF-44E3-9099-C40C66FF867C}">
                  <a14:compatExt spid="_x0000_s86034"/>
                </a:ext>
                <a:ext uri="{FF2B5EF4-FFF2-40B4-BE49-F238E27FC236}">
                  <a16:creationId xmlns:a16="http://schemas.microsoft.com/office/drawing/2014/main" id="{62743C57-8F2C-4C4C-A5C2-06D6E19E9A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85725</xdr:colOff>
          <xdr:row>2</xdr:row>
          <xdr:rowOff>238125</xdr:rowOff>
        </xdr:from>
        <xdr:ext cx="304800" cy="247650"/>
        <xdr:sp macro="" textlink="">
          <xdr:nvSpPr>
            <xdr:cNvPr id="86035" name="Check Box 19" hidden="1">
              <a:extLst>
                <a:ext uri="{63B3BB69-23CF-44E3-9099-C40C66FF867C}">
                  <a14:compatExt spid="_x0000_s86035"/>
                </a:ext>
                <a:ext uri="{FF2B5EF4-FFF2-40B4-BE49-F238E27FC236}">
                  <a16:creationId xmlns:a16="http://schemas.microsoft.com/office/drawing/2014/main" id="{5246E8AA-7108-40FD-8FA6-1995F1BBDD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47</xdr:col>
      <xdr:colOff>114300</xdr:colOff>
      <xdr:row>7</xdr:row>
      <xdr:rowOff>257175</xdr:rowOff>
    </xdr:from>
    <xdr:to>
      <xdr:col>49</xdr:col>
      <xdr:colOff>104775</xdr:colOff>
      <xdr:row>7</xdr:row>
      <xdr:rowOff>438150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7086600" y="1866900"/>
          <a:ext cx="276225" cy="18097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47</xdr:col>
      <xdr:colOff>114300</xdr:colOff>
      <xdr:row>7</xdr:row>
      <xdr:rowOff>257175</xdr:rowOff>
    </xdr:from>
    <xdr:to>
      <xdr:col>49</xdr:col>
      <xdr:colOff>104775</xdr:colOff>
      <xdr:row>7</xdr:row>
      <xdr:rowOff>438150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7086600" y="2228850"/>
          <a:ext cx="276225" cy="18097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114300</xdr:colOff>
      <xdr:row>7</xdr:row>
      <xdr:rowOff>257175</xdr:rowOff>
    </xdr:from>
    <xdr:to>
      <xdr:col>49</xdr:col>
      <xdr:colOff>104775</xdr:colOff>
      <xdr:row>7</xdr:row>
      <xdr:rowOff>438150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7086600" y="2228850"/>
          <a:ext cx="276225" cy="18097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47</xdr:col>
      <xdr:colOff>114300</xdr:colOff>
      <xdr:row>7</xdr:row>
      <xdr:rowOff>257175</xdr:rowOff>
    </xdr:from>
    <xdr:to>
      <xdr:col>49</xdr:col>
      <xdr:colOff>104775</xdr:colOff>
      <xdr:row>7</xdr:row>
      <xdr:rowOff>438150</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7086600" y="2228850"/>
          <a:ext cx="276225" cy="18097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114300</xdr:colOff>
      <xdr:row>7</xdr:row>
      <xdr:rowOff>257175</xdr:rowOff>
    </xdr:from>
    <xdr:to>
      <xdr:col>49</xdr:col>
      <xdr:colOff>104775</xdr:colOff>
      <xdr:row>7</xdr:row>
      <xdr:rowOff>438150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7086600" y="2228850"/>
          <a:ext cx="276225" cy="18097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19</xdr:row>
          <xdr:rowOff>9525</xdr:rowOff>
        </xdr:from>
        <xdr:to>
          <xdr:col>6</xdr:col>
          <xdr:colOff>114300</xdr:colOff>
          <xdr:row>20</xdr:row>
          <xdr:rowOff>19050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1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19</xdr:row>
          <xdr:rowOff>228600</xdr:rowOff>
        </xdr:from>
        <xdr:to>
          <xdr:col>6</xdr:col>
          <xdr:colOff>114300</xdr:colOff>
          <xdr:row>21</xdr:row>
          <xdr:rowOff>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12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20</xdr:row>
          <xdr:rowOff>228600</xdr:rowOff>
        </xdr:from>
        <xdr:to>
          <xdr:col>6</xdr:col>
          <xdr:colOff>114300</xdr:colOff>
          <xdr:row>22</xdr:row>
          <xdr:rowOff>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12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21</xdr:row>
          <xdr:rowOff>228600</xdr:rowOff>
        </xdr:from>
        <xdr:to>
          <xdr:col>6</xdr:col>
          <xdr:colOff>114300</xdr:colOff>
          <xdr:row>23</xdr:row>
          <xdr:rowOff>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12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22</xdr:row>
          <xdr:rowOff>228600</xdr:rowOff>
        </xdr:from>
        <xdr:to>
          <xdr:col>6</xdr:col>
          <xdr:colOff>114300</xdr:colOff>
          <xdr:row>24</xdr:row>
          <xdr:rowOff>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12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23</xdr:row>
          <xdr:rowOff>228600</xdr:rowOff>
        </xdr:from>
        <xdr:to>
          <xdr:col>6</xdr:col>
          <xdr:colOff>114300</xdr:colOff>
          <xdr:row>25</xdr:row>
          <xdr:rowOff>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12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47</xdr:col>
      <xdr:colOff>66675</xdr:colOff>
      <xdr:row>1</xdr:row>
      <xdr:rowOff>238125</xdr:rowOff>
    </xdr:from>
    <xdr:to>
      <xdr:col>48</xdr:col>
      <xdr:colOff>123826</xdr:colOff>
      <xdr:row>2</xdr:row>
      <xdr:rowOff>85725</xdr:rowOff>
    </xdr:to>
    <xdr:sp macro="" textlink="">
      <xdr:nvSpPr>
        <xdr:cNvPr id="8" name="正方形/長方形 7">
          <a:extLst>
            <a:ext uri="{FF2B5EF4-FFF2-40B4-BE49-F238E27FC236}">
              <a16:creationId xmlns:a16="http://schemas.microsoft.com/office/drawing/2014/main" id="{00000000-0008-0000-1100-000008000000}"/>
            </a:ext>
          </a:extLst>
        </xdr:cNvPr>
        <xdr:cNvSpPr/>
      </xdr:nvSpPr>
      <xdr:spPr>
        <a:xfrm>
          <a:off x="7038975" y="476250"/>
          <a:ext cx="200026" cy="180975"/>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104775</xdr:colOff>
      <xdr:row>3</xdr:row>
      <xdr:rowOff>152400</xdr:rowOff>
    </xdr:from>
    <xdr:to>
      <xdr:col>49</xdr:col>
      <xdr:colOff>66675</xdr:colOff>
      <xdr:row>4</xdr:row>
      <xdr:rowOff>9525</xdr:rowOff>
    </xdr:to>
    <xdr:sp macro="" textlink="">
      <xdr:nvSpPr>
        <xdr:cNvPr id="9" name="正方形/長方形 8">
          <a:extLst>
            <a:ext uri="{FF2B5EF4-FFF2-40B4-BE49-F238E27FC236}">
              <a16:creationId xmlns:a16="http://schemas.microsoft.com/office/drawing/2014/main" id="{00000000-0008-0000-1100-000009000000}"/>
            </a:ext>
          </a:extLst>
        </xdr:cNvPr>
        <xdr:cNvSpPr/>
      </xdr:nvSpPr>
      <xdr:spPr>
        <a:xfrm flipV="1">
          <a:off x="7077075" y="962025"/>
          <a:ext cx="247650" cy="21907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82</xdr:col>
          <xdr:colOff>57150</xdr:colOff>
          <xdr:row>19</xdr:row>
          <xdr:rowOff>9525</xdr:rowOff>
        </xdr:from>
        <xdr:to>
          <xdr:col>83</xdr:col>
          <xdr:colOff>114300</xdr:colOff>
          <xdr:row>20</xdr:row>
          <xdr:rowOff>19050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12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57150</xdr:colOff>
          <xdr:row>19</xdr:row>
          <xdr:rowOff>228600</xdr:rowOff>
        </xdr:from>
        <xdr:to>
          <xdr:col>83</xdr:col>
          <xdr:colOff>114300</xdr:colOff>
          <xdr:row>21</xdr:row>
          <xdr:rowOff>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12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57150</xdr:colOff>
          <xdr:row>20</xdr:row>
          <xdr:rowOff>228600</xdr:rowOff>
        </xdr:from>
        <xdr:to>
          <xdr:col>83</xdr:col>
          <xdr:colOff>114300</xdr:colOff>
          <xdr:row>22</xdr:row>
          <xdr:rowOff>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12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57150</xdr:colOff>
          <xdr:row>21</xdr:row>
          <xdr:rowOff>228600</xdr:rowOff>
        </xdr:from>
        <xdr:to>
          <xdr:col>83</xdr:col>
          <xdr:colOff>114300</xdr:colOff>
          <xdr:row>23</xdr:row>
          <xdr:rowOff>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12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57150</xdr:colOff>
          <xdr:row>22</xdr:row>
          <xdr:rowOff>228600</xdr:rowOff>
        </xdr:from>
        <xdr:to>
          <xdr:col>83</xdr:col>
          <xdr:colOff>114300</xdr:colOff>
          <xdr:row>24</xdr:row>
          <xdr:rowOff>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12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57150</xdr:colOff>
          <xdr:row>23</xdr:row>
          <xdr:rowOff>228600</xdr:rowOff>
        </xdr:from>
        <xdr:to>
          <xdr:col>83</xdr:col>
          <xdr:colOff>114300</xdr:colOff>
          <xdr:row>25</xdr:row>
          <xdr:rowOff>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12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53</xdr:col>
      <xdr:colOff>76200</xdr:colOff>
      <xdr:row>3</xdr:row>
      <xdr:rowOff>19050</xdr:rowOff>
    </xdr:from>
    <xdr:to>
      <xdr:col>77</xdr:col>
      <xdr:colOff>0</xdr:colOff>
      <xdr:row>42</xdr:row>
      <xdr:rowOff>371475</xdr:rowOff>
    </xdr:to>
    <xdr:grpSp>
      <xdr:nvGrpSpPr>
        <xdr:cNvPr id="4" name="グループ化 3">
          <a:extLst>
            <a:ext uri="{FF2B5EF4-FFF2-40B4-BE49-F238E27FC236}">
              <a16:creationId xmlns:a16="http://schemas.microsoft.com/office/drawing/2014/main" id="{00000000-0008-0000-1200-000004000000}"/>
            </a:ext>
          </a:extLst>
        </xdr:cNvPr>
        <xdr:cNvGrpSpPr/>
      </xdr:nvGrpSpPr>
      <xdr:grpSpPr>
        <a:xfrm>
          <a:off x="7877175" y="876300"/>
          <a:ext cx="3352800" cy="10829925"/>
          <a:chOff x="7124700" y="6400800"/>
          <a:chExt cx="3352800" cy="7667625"/>
        </a:xfrm>
      </xdr:grpSpPr>
      <xdr:sp macro="" textlink="">
        <xdr:nvSpPr>
          <xdr:cNvPr id="5" name="正方形/長方形 4">
            <a:extLst>
              <a:ext uri="{FF2B5EF4-FFF2-40B4-BE49-F238E27FC236}">
                <a16:creationId xmlns:a16="http://schemas.microsoft.com/office/drawing/2014/main" id="{00000000-0008-0000-1200-000005000000}"/>
              </a:ext>
            </a:extLst>
          </xdr:cNvPr>
          <xdr:cNvSpPr/>
        </xdr:nvSpPr>
        <xdr:spPr>
          <a:xfrm>
            <a:off x="7124700" y="6400800"/>
            <a:ext cx="3352800" cy="7667625"/>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実績報告書の作成方法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シートは実績報告書１～実績報告書５まであ</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ります。</a:t>
            </a:r>
            <a:endParaRPr kumimoji="1" lang="en-US" altLang="ja-JP" sz="1100" b="0" u="none">
              <a:solidFill>
                <a:sysClr val="windowText" lastClr="000000"/>
              </a:solidFill>
              <a:latin typeface="+mn-ea"/>
              <a:ea typeface="+mn-ea"/>
            </a:endParaRPr>
          </a:p>
          <a:p>
            <a:pPr algn="l"/>
            <a:r>
              <a:rPr kumimoji="1" lang="ja-JP" altLang="en-US" sz="1100" b="0" u="none">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を調節してください。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a:t>
            </a:r>
            <a:r>
              <a:rPr kumimoji="1" lang="ja-JP" altLang="en-US" sz="1100" b="0" u="none" baseline="0">
                <a:solidFill>
                  <a:sysClr val="windowText" lastClr="000000"/>
                </a:solidFill>
                <a:latin typeface="+mn-ea"/>
                <a:ea typeface="+mn-ea"/>
              </a:rPr>
              <a:t> 　　の部分を入力してください。</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a:t>
            </a:r>
            <a:r>
              <a:rPr kumimoji="1" lang="en-US" altLang="ja-JP" sz="1100" b="0" u="none" baseline="0">
                <a:solidFill>
                  <a:sysClr val="windowText" lastClr="000000"/>
                </a:solidFill>
                <a:latin typeface="+mn-ea"/>
                <a:ea typeface="+mn-ea"/>
              </a:rPr>
              <a:t>※</a:t>
            </a:r>
            <a:r>
              <a:rPr kumimoji="1" lang="ja-JP" altLang="en-US" sz="1100" b="0" u="none" baseline="0">
                <a:solidFill>
                  <a:sysClr val="windowText" lastClr="000000"/>
                </a:solidFill>
                <a:latin typeface="+mn-ea"/>
                <a:ea typeface="+mn-ea"/>
              </a:rPr>
              <a:t>入力の補助として、申請書の内容を自動転記</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しています。</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a:t>
            </a:r>
            <a:r>
              <a:rPr kumimoji="1" lang="en-US" altLang="ja-JP" sz="1100" b="0" u="none" baseline="0">
                <a:solidFill>
                  <a:sysClr val="windowText" lastClr="000000"/>
                </a:solidFill>
                <a:latin typeface="+mn-ea"/>
                <a:ea typeface="+mn-ea"/>
              </a:rPr>
              <a:t>※</a:t>
            </a:r>
            <a:r>
              <a:rPr kumimoji="1" lang="ja-JP" altLang="en-US" sz="1100" b="0" u="none" baseline="0">
                <a:solidFill>
                  <a:sysClr val="windowText" lastClr="000000"/>
                </a:solidFill>
                <a:latin typeface="+mn-ea"/>
                <a:ea typeface="+mn-ea"/>
              </a:rPr>
              <a:t>入力内容に変更がない場合は編集不要です。</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sng">
                <a:solidFill>
                  <a:srgbClr val="FF0000"/>
                </a:solidFill>
                <a:latin typeface="+mn-ea"/>
                <a:ea typeface="+mn-ea"/>
              </a:rPr>
              <a:t>入力内容に変更がある場合は以下の方法によ</a:t>
            </a:r>
            <a:endParaRPr kumimoji="1" lang="en-US" altLang="ja-JP" sz="1100" b="0" u="sng">
              <a:solidFill>
                <a:srgbClr val="FF0000"/>
              </a:solidFill>
              <a:latin typeface="+mn-ea"/>
              <a:ea typeface="+mn-ea"/>
            </a:endParaRPr>
          </a:p>
          <a:p>
            <a:pPr algn="l"/>
            <a:r>
              <a:rPr kumimoji="1" lang="ja-JP" altLang="en-US" sz="1100" b="0" u="none">
                <a:solidFill>
                  <a:srgbClr val="FF0000"/>
                </a:solidFill>
                <a:latin typeface="+mn-ea"/>
                <a:ea typeface="+mn-ea"/>
              </a:rPr>
              <a:t>　　</a:t>
            </a:r>
            <a:r>
              <a:rPr kumimoji="1" lang="ja-JP" altLang="en-US" sz="1100" b="0" u="sng">
                <a:solidFill>
                  <a:srgbClr val="FF0000"/>
                </a:solidFill>
                <a:latin typeface="+mn-ea"/>
                <a:ea typeface="+mn-ea"/>
              </a:rPr>
              <a:t>り編集をお願いします。</a:t>
            </a:r>
            <a:endParaRPr kumimoji="1" lang="en-US" altLang="ja-JP" sz="1100" b="0" u="sng">
              <a:solidFill>
                <a:srgbClr val="FF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sng">
                <a:solidFill>
                  <a:sysClr val="windowText" lastClr="000000"/>
                </a:solidFill>
                <a:latin typeface="+mn-ea"/>
                <a:ea typeface="+mn-ea"/>
              </a:rPr>
              <a:t>関数を削除し、直接入力</a:t>
            </a:r>
            <a:endParaRPr kumimoji="1" lang="en-US" altLang="ja-JP" sz="1100" b="0" u="sng">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sng">
                <a:solidFill>
                  <a:sysClr val="windowText" lastClr="000000"/>
                </a:solidFill>
                <a:latin typeface="+mn-ea"/>
                <a:ea typeface="+mn-ea"/>
              </a:rPr>
              <a:t>該当セルをコピーし、同じセルに値貼り付</a:t>
            </a:r>
            <a:endParaRPr kumimoji="1" lang="en-US" altLang="ja-JP" sz="1100" b="0" u="sng">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sng">
                <a:solidFill>
                  <a:sysClr val="windowText" lastClr="000000"/>
                </a:solidFill>
                <a:latin typeface="+mn-ea"/>
                <a:ea typeface="+mn-ea"/>
              </a:rPr>
              <a:t>け後、直接編集</a:t>
            </a:r>
            <a:endParaRPr kumimoji="1" lang="en-US" altLang="ja-JP" sz="1100" b="0" u="sng">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申請書と異なる入力については、一部自動で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赤字となります。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（該当のシートへ入力後）実績報告書２、実績</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報告書５の　　の部分のフィルター（▽マー</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ク）をクリックし、「空白セル」のチェックを</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外してください（☑→□）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添付書類（支払根拠資料、事業実施が分かる資</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料・記録写真、チラシ・ポスター等の作成物、</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研修・視察レポート、その他参考資料（任</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意））とともに、郵送＋メールで提出してくだ</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a:solidFill>
                  <a:sysClr val="windowText" lastClr="000000"/>
                </a:solidFill>
                <a:latin typeface="+mn-ea"/>
                <a:ea typeface="+mn-ea"/>
              </a:rPr>
              <a:t>① 入力が完了していないセル・シートがある。</a:t>
            </a:r>
            <a:endParaRPr kumimoji="1" lang="en-US" altLang="ja-JP" sz="1100" b="0" u="sng">
              <a:solidFill>
                <a:srgbClr val="FF0000"/>
              </a:solidFill>
              <a:latin typeface="+mn-ea"/>
              <a:ea typeface="+mn-ea"/>
            </a:endParaRPr>
          </a:p>
          <a:p>
            <a:pPr algn="l"/>
            <a:r>
              <a:rPr kumimoji="1" lang="ja-JP" altLang="en-US" sz="1100" b="0" u="none">
                <a:solidFill>
                  <a:sysClr val="windowText" lastClr="000000"/>
                </a:solidFill>
                <a:latin typeface="+mn-ea"/>
                <a:ea typeface="+mn-ea"/>
              </a:rPr>
              <a:t>② 添付書類が不足している。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・一部経費の支払根拠資料がない。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・事業でチラシを作成したが、提出していない。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支払根拠資料と</a:t>
            </a:r>
            <a:r>
              <a:rPr kumimoji="1" lang="en-US" altLang="ja-JP" sz="1100" b="0" u="none">
                <a:solidFill>
                  <a:sysClr val="windowText" lastClr="000000"/>
                </a:solidFill>
                <a:latin typeface="+mn-ea"/>
                <a:ea typeface="+mn-ea"/>
              </a:rPr>
              <a:t>10.</a:t>
            </a:r>
            <a:r>
              <a:rPr kumimoji="1" lang="ja-JP" altLang="en-US" sz="1100" b="0" u="none">
                <a:solidFill>
                  <a:sysClr val="windowText" lastClr="000000"/>
                </a:solidFill>
                <a:latin typeface="+mn-ea"/>
                <a:ea typeface="+mn-ea"/>
              </a:rPr>
              <a:t>経費内訳の金額が合っていな</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い。</a:t>
            </a:r>
            <a:endParaRPr kumimoji="1" lang="en-US" altLang="ja-JP" sz="1100" b="0" u="none">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④ 申請書からの変更にあたり、要望書・申請書の</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シートを編集している。</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⑥ 実績報告書への押印がない。</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⑦ </a:t>
            </a:r>
            <a:r>
              <a:rPr kumimoji="1" lang="en-US" altLang="ja-JP" sz="1100" b="0" u="none">
                <a:solidFill>
                  <a:sysClr val="windowText" lastClr="000000"/>
                </a:solidFill>
                <a:latin typeface="+mn-ea"/>
                <a:ea typeface="+mn-ea"/>
              </a:rPr>
              <a:t>6.(2)</a:t>
            </a:r>
            <a:r>
              <a:rPr kumimoji="1" lang="ja-JP" altLang="en-US" sz="1100" b="0" u="none">
                <a:solidFill>
                  <a:sysClr val="windowText" lastClr="000000"/>
                </a:solidFill>
                <a:latin typeface="+mn-ea"/>
                <a:ea typeface="+mn-ea"/>
              </a:rPr>
              <a:t>事業実績内容詳細の内容説明が申請書のま</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まである。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⑧ 文字数が多く、セル内に文字が収まっていな</a:t>
            </a:r>
            <a:endParaRPr kumimoji="1" lang="en-US" altLang="ja-JP" sz="1100" b="0" u="none">
              <a:solidFill>
                <a:sysClr val="windowText" lastClr="000000"/>
              </a:solidFill>
              <a:latin typeface="+mn-ea"/>
              <a:ea typeface="+mn-ea"/>
            </a:endParaRPr>
          </a:p>
          <a:p>
            <a:pPr algn="l"/>
            <a:r>
              <a:rPr kumimoji="1" lang="en-US" altLang="ja-JP" sz="1100" b="0" u="none" baseline="0">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ja-JP" altLang="en-US" sz="1100" b="0" u="none">
                <a:solidFill>
                  <a:sysClr val="windowText" lastClr="000000"/>
                </a:solidFill>
                <a:latin typeface="+mn-ea"/>
                <a:ea typeface="+mn-ea"/>
              </a:rPr>
              <a:t>い。</a:t>
            </a:r>
          </a:p>
        </xdr:txBody>
      </xdr:sp>
      <xdr:sp macro="" textlink="">
        <xdr:nvSpPr>
          <xdr:cNvPr id="6" name="正方形/長方形 5">
            <a:extLst>
              <a:ext uri="{FF2B5EF4-FFF2-40B4-BE49-F238E27FC236}">
                <a16:creationId xmlns:a16="http://schemas.microsoft.com/office/drawing/2014/main" id="{00000000-0008-0000-1200-000006000000}"/>
              </a:ext>
            </a:extLst>
          </xdr:cNvPr>
          <xdr:cNvSpPr/>
        </xdr:nvSpPr>
        <xdr:spPr>
          <a:xfrm>
            <a:off x="7428959" y="6662169"/>
            <a:ext cx="200566" cy="126629"/>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200-000007000000}"/>
              </a:ext>
            </a:extLst>
          </xdr:cNvPr>
          <xdr:cNvSpPr/>
        </xdr:nvSpPr>
        <xdr:spPr>
          <a:xfrm>
            <a:off x="7435926" y="7824178"/>
            <a:ext cx="174549" cy="125137"/>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1200-000008000000}"/>
              </a:ext>
            </a:extLst>
          </xdr:cNvPr>
          <xdr:cNvSpPr/>
        </xdr:nvSpPr>
        <xdr:spPr>
          <a:xfrm>
            <a:off x="8115300" y="9798359"/>
            <a:ext cx="171449" cy="12267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46</xdr:col>
      <xdr:colOff>19049</xdr:colOff>
      <xdr:row>3</xdr:row>
      <xdr:rowOff>66676</xdr:rowOff>
    </xdr:from>
    <xdr:to>
      <xdr:col>69</xdr:col>
      <xdr:colOff>114299</xdr:colOff>
      <xdr:row>9</xdr:row>
      <xdr:rowOff>95250</xdr:rowOff>
    </xdr:to>
    <xdr:grpSp>
      <xdr:nvGrpSpPr>
        <xdr:cNvPr id="2" name="グループ化 1">
          <a:extLst>
            <a:ext uri="{FF2B5EF4-FFF2-40B4-BE49-F238E27FC236}">
              <a16:creationId xmlns:a16="http://schemas.microsoft.com/office/drawing/2014/main" id="{00000000-0008-0000-1300-000002000000}"/>
            </a:ext>
          </a:extLst>
        </xdr:cNvPr>
        <xdr:cNvGrpSpPr/>
      </xdr:nvGrpSpPr>
      <xdr:grpSpPr>
        <a:xfrm>
          <a:off x="6781799" y="628651"/>
          <a:ext cx="3381375" cy="7153274"/>
          <a:chOff x="6810375" y="590551"/>
          <a:chExt cx="3190876" cy="5772150"/>
        </a:xfrm>
      </xdr:grpSpPr>
      <xdr:sp macro="" textlink="">
        <xdr:nvSpPr>
          <xdr:cNvPr id="7" name="正方形/長方形 6">
            <a:extLst>
              <a:ext uri="{FF2B5EF4-FFF2-40B4-BE49-F238E27FC236}">
                <a16:creationId xmlns:a16="http://schemas.microsoft.com/office/drawing/2014/main" id="{00000000-0008-0000-1300-000007000000}"/>
              </a:ext>
            </a:extLst>
          </xdr:cNvPr>
          <xdr:cNvSpPr/>
        </xdr:nvSpPr>
        <xdr:spPr>
          <a:xfrm>
            <a:off x="6810375" y="590551"/>
            <a:ext cx="3190876" cy="5772150"/>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実績報告書２の作成方法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の部分と　　の部分を入力してください。</a:t>
            </a:r>
            <a:endParaRPr kumimoji="1" lang="en-US" altLang="ja-JP" sz="1100" b="0" u="none">
              <a:solidFill>
                <a:sysClr val="windowText" lastClr="000000"/>
              </a:solidFill>
              <a:latin typeface="+mn-ea"/>
              <a:ea typeface="+mn-ea"/>
            </a:endParaRPr>
          </a:p>
          <a:p>
            <a:r>
              <a:rPr kumimoji="1" lang="ja-JP" altLang="en-US"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ea"/>
                <a:ea typeface="+mn-ea"/>
                <a:cs typeface="+mn-cs"/>
              </a:rPr>
              <a:t>※</a:t>
            </a:r>
            <a:r>
              <a:rPr kumimoji="1" lang="ja-JP" altLang="ja-JP" sz="1100" b="0" baseline="0">
                <a:solidFill>
                  <a:sysClr val="windowText" lastClr="000000"/>
                </a:solidFill>
                <a:effectLst/>
                <a:latin typeface="+mn-lt"/>
                <a:ea typeface="+mn-ea"/>
                <a:cs typeface="+mn-cs"/>
              </a:rPr>
              <a:t>入力の補助として、申請書の内容を</a:t>
            </a:r>
            <a:r>
              <a:rPr kumimoji="1" lang="ja-JP" altLang="en-US" sz="1100" b="0" baseline="0">
                <a:solidFill>
                  <a:sysClr val="windowText" lastClr="000000"/>
                </a:solidFill>
                <a:effectLst/>
                <a:latin typeface="+mn-lt"/>
                <a:ea typeface="+mn-ea"/>
                <a:cs typeface="+mn-cs"/>
              </a:rPr>
              <a:t>一部</a:t>
            </a:r>
            <a:r>
              <a:rPr kumimoji="1" lang="ja-JP" altLang="ja-JP" sz="1100" b="0" baseline="0">
                <a:solidFill>
                  <a:sysClr val="windowText" lastClr="000000"/>
                </a:solidFill>
                <a:effectLst/>
                <a:latin typeface="+mn-lt"/>
                <a:ea typeface="+mn-ea"/>
                <a:cs typeface="+mn-cs"/>
              </a:rPr>
              <a:t>自動</a:t>
            </a:r>
            <a:endParaRPr kumimoji="1" lang="en-US" altLang="ja-JP" sz="1100" b="0" baseline="0">
              <a:solidFill>
                <a:sysClr val="windowText" lastClr="000000"/>
              </a:solidFill>
              <a:effectLst/>
              <a:latin typeface="+mn-lt"/>
              <a:ea typeface="+mn-ea"/>
              <a:cs typeface="+mn-cs"/>
            </a:endParaRPr>
          </a:p>
          <a:p>
            <a:r>
              <a:rPr kumimoji="1" lang="ja-JP" altLang="en-US" sz="1100" b="0" baseline="0">
                <a:solidFill>
                  <a:sysClr val="windowText" lastClr="000000"/>
                </a:solidFill>
                <a:effectLst/>
                <a:latin typeface="+mn-lt"/>
                <a:ea typeface="+mn-ea"/>
                <a:cs typeface="+mn-cs"/>
              </a:rPr>
              <a:t>　　</a:t>
            </a:r>
            <a:r>
              <a:rPr kumimoji="1" lang="ja-JP" altLang="ja-JP" sz="1100" b="0" baseline="0">
                <a:solidFill>
                  <a:sysClr val="windowText" lastClr="000000"/>
                </a:solidFill>
                <a:effectLst/>
                <a:latin typeface="+mn-lt"/>
                <a:ea typeface="+mn-ea"/>
                <a:cs typeface="+mn-cs"/>
              </a:rPr>
              <a:t>転記しています。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u="sng">
                <a:solidFill>
                  <a:srgbClr val="FF0000"/>
                </a:solidFill>
                <a:effectLst/>
                <a:latin typeface="+mn-lt"/>
                <a:ea typeface="+mn-ea"/>
                <a:cs typeface="+mn-cs"/>
              </a:rPr>
              <a:t>入力内容に変更がある場合は以下の方法によ</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rgbClr val="FF0000"/>
                </a:solidFill>
                <a:effectLst/>
                <a:latin typeface="+mn-lt"/>
                <a:ea typeface="+mn-ea"/>
                <a:cs typeface="+mn-cs"/>
              </a:rPr>
              <a:t>り編集をお願いします。</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関数を削除し、直接入力</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該当セルをコピーし、同じセルに値貼り付</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け後、直接編集</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rgbClr val="FF0000"/>
                </a:solidFill>
                <a:effectLst/>
                <a:latin typeface="+mn-lt"/>
                <a:ea typeface="+mn-ea"/>
                <a:cs typeface="+mn-cs"/>
              </a:rPr>
              <a:t>転記元のシートは絶対に修正しないでくださ</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rgbClr val="FF0000"/>
                </a:solidFill>
                <a:effectLst/>
                <a:latin typeface="+mn-lt"/>
                <a:ea typeface="+mn-ea"/>
                <a:cs typeface="+mn-cs"/>
              </a:rPr>
              <a:t>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や字のサイズを調節してください。それで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も見切れる場合は、詳細を別紙に記載し、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提出してください。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（シートへ入力後）　　の部分のフィルター</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（▽マーク）をクリックし、「空白セル」の</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チェックを外してください（☑→□）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事業概要や積算書（費用の内容）と連動する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内容になっていない。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内容説明に実績が入力されていない。（申請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書のままとなっている）</a:t>
            </a:r>
            <a:endParaRPr kumimoji="1" lang="en-US" altLang="ja-JP" sz="1100" b="0" u="none">
              <a:solidFill>
                <a:sysClr val="windowText" lastClr="000000"/>
              </a:solidFill>
              <a:latin typeface="+mn-ea"/>
              <a:ea typeface="+mn-ea"/>
            </a:endParaRPr>
          </a:p>
        </xdr:txBody>
      </xdr:sp>
      <xdr:sp macro="" textlink="">
        <xdr:nvSpPr>
          <xdr:cNvPr id="8" name="正方形/長方形 7">
            <a:extLst>
              <a:ext uri="{FF2B5EF4-FFF2-40B4-BE49-F238E27FC236}">
                <a16:creationId xmlns:a16="http://schemas.microsoft.com/office/drawing/2014/main" id="{00000000-0008-0000-1300-000008000000}"/>
              </a:ext>
            </a:extLst>
          </xdr:cNvPr>
          <xdr:cNvSpPr/>
        </xdr:nvSpPr>
        <xdr:spPr>
          <a:xfrm>
            <a:off x="7101167" y="885511"/>
            <a:ext cx="187604" cy="139727"/>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1300-000009000000}"/>
              </a:ext>
            </a:extLst>
          </xdr:cNvPr>
          <xdr:cNvSpPr/>
        </xdr:nvSpPr>
        <xdr:spPr>
          <a:xfrm>
            <a:off x="8281459" y="3913245"/>
            <a:ext cx="155815" cy="135984"/>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1300-000005000000}"/>
              </a:ext>
            </a:extLst>
          </xdr:cNvPr>
          <xdr:cNvSpPr/>
        </xdr:nvSpPr>
        <xdr:spPr>
          <a:xfrm>
            <a:off x="7906958" y="890302"/>
            <a:ext cx="173997" cy="134874"/>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absolute">
    <xdr:from>
      <xdr:col>47</xdr:col>
      <xdr:colOff>9525</xdr:colOff>
      <xdr:row>1</xdr:row>
      <xdr:rowOff>561975</xdr:rowOff>
    </xdr:from>
    <xdr:to>
      <xdr:col>70</xdr:col>
      <xdr:colOff>114300</xdr:colOff>
      <xdr:row>10</xdr:row>
      <xdr:rowOff>114300</xdr:rowOff>
    </xdr:to>
    <xdr:grpSp>
      <xdr:nvGrpSpPr>
        <xdr:cNvPr id="2" name="グループ化 1">
          <a:extLst>
            <a:ext uri="{FF2B5EF4-FFF2-40B4-BE49-F238E27FC236}">
              <a16:creationId xmlns:a16="http://schemas.microsoft.com/office/drawing/2014/main" id="{00000000-0008-0000-1400-000002000000}"/>
            </a:ext>
          </a:extLst>
        </xdr:cNvPr>
        <xdr:cNvGrpSpPr/>
      </xdr:nvGrpSpPr>
      <xdr:grpSpPr>
        <a:xfrm>
          <a:off x="6981825" y="800100"/>
          <a:ext cx="3390900" cy="6410325"/>
          <a:chOff x="9378542" y="2710267"/>
          <a:chExt cx="3781425" cy="1419224"/>
        </a:xfrm>
      </xdr:grpSpPr>
      <xdr:sp macro="" textlink="">
        <xdr:nvSpPr>
          <xdr:cNvPr id="3" name="正方形/長方形 2">
            <a:extLst>
              <a:ext uri="{FF2B5EF4-FFF2-40B4-BE49-F238E27FC236}">
                <a16:creationId xmlns:a16="http://schemas.microsoft.com/office/drawing/2014/main" id="{00000000-0008-0000-1400-000003000000}"/>
              </a:ext>
            </a:extLst>
          </xdr:cNvPr>
          <xdr:cNvSpPr/>
        </xdr:nvSpPr>
        <xdr:spPr>
          <a:xfrm>
            <a:off x="9378542" y="2710267"/>
            <a:ext cx="3781425" cy="1419224"/>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実績報告書３の作成方法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入力の補助として、</a:t>
            </a:r>
            <a:r>
              <a:rPr kumimoji="1" lang="ja-JP" altLang="en-US" sz="1100" b="0" baseline="0">
                <a:solidFill>
                  <a:sysClr val="windowText" lastClr="000000"/>
                </a:solidFill>
                <a:effectLst/>
                <a:latin typeface="+mn-lt"/>
                <a:ea typeface="+mn-ea"/>
                <a:cs typeface="+mn-cs"/>
              </a:rPr>
              <a:t>申請</a:t>
            </a:r>
            <a:r>
              <a:rPr kumimoji="1" lang="ja-JP" altLang="ja-JP" sz="1100" b="0" baseline="0">
                <a:solidFill>
                  <a:sysClr val="windowText" lastClr="000000"/>
                </a:solidFill>
                <a:effectLst/>
                <a:latin typeface="+mn-lt"/>
                <a:ea typeface="+mn-ea"/>
                <a:cs typeface="+mn-cs"/>
              </a:rPr>
              <a:t>書の内容を自動転記</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しています。</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入力内容に変更がない場合は編集不要です。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u="sng">
                <a:solidFill>
                  <a:srgbClr val="FF0000"/>
                </a:solidFill>
                <a:effectLst/>
                <a:latin typeface="+mn-lt"/>
                <a:ea typeface="+mn-ea"/>
                <a:cs typeface="+mn-cs"/>
              </a:rPr>
              <a:t>入力内容に変更がある場合は以下の方法によ</a:t>
            </a:r>
            <a:endParaRPr lang="ja-JP" altLang="ja-JP" u="sng">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rgbClr val="FF0000"/>
                </a:solidFill>
                <a:effectLst/>
                <a:latin typeface="+mn-lt"/>
                <a:ea typeface="+mn-ea"/>
                <a:cs typeface="+mn-cs"/>
              </a:rPr>
              <a:t>り編集をお願いします。</a:t>
            </a:r>
            <a:endParaRPr lang="ja-JP" altLang="ja-JP" u="sng">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関数を削除し、直接入力</a:t>
            </a:r>
            <a:endParaRPr lang="ja-JP" altLang="ja-JP" u="sng">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該当セルをコピーし、同じセルに値貼り付</a:t>
            </a:r>
            <a:endParaRPr lang="ja-JP" altLang="ja-JP" u="sng">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け後、直接編集</a:t>
            </a:r>
            <a:endParaRPr lang="ja-JP" altLang="ja-JP" u="sng">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申請</a:t>
            </a:r>
            <a:r>
              <a:rPr kumimoji="1" lang="ja-JP" altLang="ja-JP" sz="1100" b="0">
                <a:solidFill>
                  <a:sysClr val="windowText" lastClr="000000"/>
                </a:solidFill>
                <a:effectLst/>
                <a:latin typeface="+mn-lt"/>
                <a:ea typeface="+mn-ea"/>
                <a:cs typeface="+mn-cs"/>
              </a:rPr>
              <a:t>書と異なる入力については、一部自動で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赤字となります。</a:t>
            </a:r>
            <a:endParaRPr kumimoji="1" lang="en-US" altLang="ja-JP" sz="1100" b="0">
              <a:solidFill>
                <a:sysClr val="windowText" lastClr="000000"/>
              </a:solidFill>
              <a:effectLst/>
              <a:latin typeface="+mn-lt"/>
              <a:ea typeface="+mn-ea"/>
              <a:cs typeface="+mn-cs"/>
            </a:endParaRPr>
          </a:p>
          <a:p>
            <a:r>
              <a:rPr kumimoji="1" lang="ja-JP" altLang="en-US"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改行は「</a:t>
            </a:r>
            <a:r>
              <a:rPr kumimoji="1" lang="en-US" altLang="ja-JP" sz="1100" b="0">
                <a:solidFill>
                  <a:sysClr val="windowText" lastClr="000000"/>
                </a:solidFill>
                <a:effectLst/>
                <a:latin typeface="+mn-lt"/>
                <a:ea typeface="+mn-ea"/>
                <a:cs typeface="+mn-cs"/>
              </a:rPr>
              <a:t>Alt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Enter</a:t>
            </a:r>
            <a:r>
              <a:rPr kumimoji="1" lang="ja-JP" altLang="ja-JP" sz="1100" b="0">
                <a:solidFill>
                  <a:sysClr val="windowText" lastClr="000000"/>
                </a:solidFill>
                <a:effectLst/>
                <a:latin typeface="+mn-lt"/>
                <a:ea typeface="+mn-ea"/>
                <a:cs typeface="+mn-cs"/>
              </a:rPr>
              <a:t>」（同時押し）で可　</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能です。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入力した文字が見切れる場合は、行の高さ</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や字のサイズを調節してください。それで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も見切れる場合は、詳細を別紙に記載し、</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提出してください。</a:t>
            </a:r>
            <a:endParaRPr lang="ja-JP" altLang="ja-JP">
              <a:solidFill>
                <a:sysClr val="windowText" lastClr="000000"/>
              </a:solidFill>
              <a:effectLst/>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助成終了後の展望において、事業の今後が記載</a:t>
            </a:r>
            <a:r>
              <a:rPr lang="ja-JP" altLang="en-US" sz="1100" b="1" i="0" u="none" strike="noStrike">
                <a:solidFill>
                  <a:schemeClr val="lt1"/>
                </a:solidFill>
                <a:effectLst/>
                <a:latin typeface="+mn-lt"/>
                <a:ea typeface="+mn-ea"/>
                <a:cs typeface="+mn-cs"/>
              </a:rPr>
              <a:t>記</a:t>
            </a:r>
            <a:r>
              <a:rPr kumimoji="1" lang="ja-JP" altLang="en-US" sz="1100" b="0" u="none">
                <a:solidFill>
                  <a:sysClr val="windowText" lastClr="000000"/>
                </a:solidFill>
                <a:latin typeface="+mn-ea"/>
                <a:ea typeface="+mn-ea"/>
              </a:rPr>
              <a:t>されていない。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継続体制が漠然としている。</a:t>
            </a:r>
            <a:endParaRPr kumimoji="1" lang="en-US" altLang="ja-JP" sz="1100" b="0" u="none">
              <a:solidFill>
                <a:sysClr val="windowText" lastClr="000000"/>
              </a:solidFill>
              <a:latin typeface="+mn-ea"/>
              <a:ea typeface="+mn-ea"/>
            </a:endParaRPr>
          </a:p>
        </xdr:txBody>
      </xdr:sp>
      <xdr:sp macro="" textlink="">
        <xdr:nvSpPr>
          <xdr:cNvPr id="4" name="正方形/長方形 3">
            <a:extLst>
              <a:ext uri="{FF2B5EF4-FFF2-40B4-BE49-F238E27FC236}">
                <a16:creationId xmlns:a16="http://schemas.microsoft.com/office/drawing/2014/main" id="{00000000-0008-0000-1400-000004000000}"/>
              </a:ext>
            </a:extLst>
          </xdr:cNvPr>
          <xdr:cNvSpPr/>
        </xdr:nvSpPr>
        <xdr:spPr>
          <a:xfrm>
            <a:off x="9732562" y="2789911"/>
            <a:ext cx="219567" cy="44776"/>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41</xdr:col>
      <xdr:colOff>114300</xdr:colOff>
      <xdr:row>1</xdr:row>
      <xdr:rowOff>257175</xdr:rowOff>
    </xdr:from>
    <xdr:to>
      <xdr:col>62</xdr:col>
      <xdr:colOff>47625</xdr:colOff>
      <xdr:row>37</xdr:row>
      <xdr:rowOff>314325</xdr:rowOff>
    </xdr:to>
    <xdr:grpSp>
      <xdr:nvGrpSpPr>
        <xdr:cNvPr id="2" name="グループ化 1">
          <a:extLst>
            <a:ext uri="{FF2B5EF4-FFF2-40B4-BE49-F238E27FC236}">
              <a16:creationId xmlns:a16="http://schemas.microsoft.com/office/drawing/2014/main" id="{00000000-0008-0000-1500-000002000000}"/>
            </a:ext>
          </a:extLst>
        </xdr:cNvPr>
        <xdr:cNvGrpSpPr/>
      </xdr:nvGrpSpPr>
      <xdr:grpSpPr>
        <a:xfrm>
          <a:off x="6515100" y="581025"/>
          <a:ext cx="3486150" cy="12382500"/>
          <a:chOff x="9220512" y="2705091"/>
          <a:chExt cx="3781425" cy="1865165"/>
        </a:xfrm>
      </xdr:grpSpPr>
      <xdr:sp macro="" textlink="">
        <xdr:nvSpPr>
          <xdr:cNvPr id="3" name="正方形/長方形 2">
            <a:extLst>
              <a:ext uri="{FF2B5EF4-FFF2-40B4-BE49-F238E27FC236}">
                <a16:creationId xmlns:a16="http://schemas.microsoft.com/office/drawing/2014/main" id="{00000000-0008-0000-1500-000003000000}"/>
              </a:ext>
            </a:extLst>
          </xdr:cNvPr>
          <xdr:cNvSpPr/>
        </xdr:nvSpPr>
        <xdr:spPr>
          <a:xfrm>
            <a:off x="9220512" y="2705091"/>
            <a:ext cx="3781425" cy="1865165"/>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実績報告書４の作成方法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sng">
                <a:solidFill>
                  <a:srgbClr val="FF0000"/>
                </a:solidFill>
                <a:latin typeface="+mn-ea"/>
                <a:ea typeface="+mn-ea"/>
              </a:rPr>
              <a:t>先に実績報告書５（経費内訳）を入力してください。</a:t>
            </a:r>
            <a:endParaRPr kumimoji="1" lang="en-US" altLang="ja-JP" sz="1100" b="0" u="sng">
              <a:solidFill>
                <a:srgbClr val="FF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入力すると、実績報告書４の８</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事業費の内訳</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に事業費の額が表示されます。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と</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r>
              <a:rPr kumimoji="1" lang="ja-JP" altLang="en-US" sz="1100" b="0" u="none">
                <a:solidFill>
                  <a:sysClr val="windowText" lastClr="000000"/>
                </a:solidFill>
                <a:latin typeface="+mn-ea"/>
                <a:ea typeface="+mn-ea"/>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入力の補助として、</a:t>
            </a:r>
            <a:r>
              <a:rPr kumimoji="1" lang="ja-JP" altLang="en-US" sz="1100" b="0" baseline="0">
                <a:solidFill>
                  <a:sysClr val="windowText" lastClr="000000"/>
                </a:solidFill>
                <a:effectLst/>
                <a:latin typeface="+mn-lt"/>
                <a:ea typeface="+mn-ea"/>
                <a:cs typeface="+mn-cs"/>
              </a:rPr>
              <a:t>申請</a:t>
            </a:r>
            <a:r>
              <a:rPr kumimoji="1" lang="ja-JP" altLang="ja-JP" sz="1100" b="0" baseline="0">
                <a:solidFill>
                  <a:sysClr val="windowText" lastClr="000000"/>
                </a:solidFill>
                <a:effectLst/>
                <a:latin typeface="+mn-lt"/>
                <a:ea typeface="+mn-ea"/>
                <a:cs typeface="+mn-cs"/>
              </a:rPr>
              <a:t>書の内容を自動転記</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しています。</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入力内容に変更がない場合は編集不要です。</a:t>
            </a:r>
            <a:endParaRPr kumimoji="0" lang="en-US" altLang="ja-JP" sz="1100" b="0" baseline="0">
              <a:solidFill>
                <a:sysClr val="windowText" lastClr="000000"/>
              </a:solidFill>
              <a:effectLst/>
              <a:latin typeface="+mn-lt"/>
              <a:ea typeface="+mn-ea"/>
              <a:cs typeface="+mn-cs"/>
            </a:endParaRPr>
          </a:p>
          <a:p>
            <a:r>
              <a:rPr kumimoji="1" lang="ja-JP" altLang="en-US"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u="sng">
                <a:solidFill>
                  <a:srgbClr val="FF0000"/>
                </a:solidFill>
                <a:effectLst/>
                <a:latin typeface="+mn-lt"/>
                <a:ea typeface="+mn-ea"/>
                <a:cs typeface="+mn-cs"/>
              </a:rPr>
              <a:t>入力内容に変更がある場合は以下の方法によ</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rgbClr val="FF0000"/>
                </a:solidFill>
                <a:effectLst/>
                <a:latin typeface="+mn-lt"/>
                <a:ea typeface="+mn-ea"/>
                <a:cs typeface="+mn-cs"/>
              </a:rPr>
              <a:t>り編集をお願いします。</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関数を削除し、直接入力</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該当セルをコピーし、同じセルに値貼り付</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け後、直接編集</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申請</a:t>
            </a:r>
            <a:r>
              <a:rPr kumimoji="1" lang="ja-JP" altLang="ja-JP" sz="1100" b="0">
                <a:solidFill>
                  <a:sysClr val="windowText" lastClr="000000"/>
                </a:solidFill>
                <a:effectLst/>
                <a:latin typeface="+mn-lt"/>
                <a:ea typeface="+mn-ea"/>
                <a:cs typeface="+mn-cs"/>
              </a:rPr>
              <a:t>書と異なる入力については、一部自動で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赤字となります。</a:t>
            </a:r>
            <a:endParaRPr lang="ja-JP" altLang="ja-JP">
              <a:solidFill>
                <a:sysClr val="windowText" lastClr="000000"/>
              </a:solidFill>
              <a:effectLst/>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や字のサイズを調節してください。それで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も見切れる場合は、詳細を別紙に記載し、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提出してください。</a:t>
            </a:r>
            <a:endParaRPr kumimoji="1" lang="en-US" altLang="ja-JP" sz="1100" b="0" u="none">
              <a:solidFill>
                <a:sysClr val="windowText" lastClr="000000"/>
              </a:solidFill>
              <a:latin typeface="+mn-ea"/>
              <a:ea typeface="+mn-ea"/>
            </a:endParaRPr>
          </a:p>
          <a:p>
            <a:r>
              <a:rPr kumimoji="1" lang="ja-JP" altLang="en-US" sz="1100" b="0" u="none">
                <a:solidFill>
                  <a:sysClr val="windowText" lastClr="000000"/>
                </a:solidFill>
                <a:latin typeface="+mn-ea"/>
                <a:ea typeface="+mn-ea"/>
              </a:rPr>
              <a:t>　</a:t>
            </a:r>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② </a:t>
            </a:r>
            <a:r>
              <a:rPr kumimoji="1" lang="ja-JP" altLang="en-US" sz="1100" b="0" u="sng" baseline="0">
                <a:solidFill>
                  <a:srgbClr val="FF0000"/>
                </a:solidFill>
                <a:latin typeface="+mn-ea"/>
                <a:ea typeface="+mn-ea"/>
              </a:rPr>
              <a:t>「助成金の額」の合計が採択額を超えている。</a:t>
            </a:r>
            <a:endParaRPr kumimoji="1" lang="en-US" altLang="ja-JP" sz="1100" b="0" u="sng" baseline="0">
              <a:solidFill>
                <a:srgbClr val="FF0000"/>
              </a:solidFill>
              <a:latin typeface="+mn-ea"/>
              <a:ea typeface="+mn-ea"/>
            </a:endParaRPr>
          </a:p>
          <a:p>
            <a:pPr algn="l"/>
            <a:r>
              <a:rPr kumimoji="1" lang="ja-JP" altLang="en-US" sz="1100" b="0" u="none">
                <a:solidFill>
                  <a:sysClr val="windowText" lastClr="000000"/>
                </a:solidFill>
                <a:latin typeface="+mn-ea"/>
                <a:ea typeface="+mn-ea"/>
              </a:rPr>
              <a:t>③ </a:t>
            </a:r>
            <a:r>
              <a:rPr kumimoji="1" lang="en-US" altLang="ja-JP" sz="1100" b="0" u="none">
                <a:solidFill>
                  <a:sysClr val="windowText" lastClr="000000"/>
                </a:solidFill>
                <a:latin typeface="+mn-ea"/>
                <a:ea typeface="+mn-ea"/>
              </a:rPr>
              <a:t>8.</a:t>
            </a:r>
            <a:r>
              <a:rPr kumimoji="1" lang="ja-JP" altLang="en-US" sz="1100" b="0" u="none">
                <a:solidFill>
                  <a:sysClr val="windowText" lastClr="000000"/>
                </a:solidFill>
                <a:latin typeface="+mn-ea"/>
                <a:ea typeface="+mn-ea"/>
              </a:rPr>
              <a:t>事業費の内訳の「助成金の額」の合計欄が</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黄色（エラー状態）になっている。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＜原因＞</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・助成金の額の合計が事業費の８割を超えて</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ja-JP" altLang="en-US" sz="1100" b="0" u="none">
                <a:solidFill>
                  <a:sysClr val="windowText" lastClr="000000"/>
                </a:solidFill>
                <a:latin typeface="+mn-ea"/>
                <a:ea typeface="+mn-ea"/>
              </a:rPr>
              <a:t>・助成金の額の合計が千円未満切捨となって</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いない。</a:t>
            </a:r>
            <a:endParaRPr kumimoji="1" lang="en-US" altLang="ja-JP" sz="1100" b="0" u="none">
              <a:solidFill>
                <a:sysClr val="windowText" lastClr="000000"/>
              </a:solidFill>
              <a:latin typeface="+mn-ea"/>
              <a:ea typeface="+mn-ea"/>
            </a:endParaRPr>
          </a:p>
          <a:p>
            <a:pPr algn="l"/>
            <a:r>
              <a:rPr kumimoji="1" lang="en-US" altLang="ja-JP" sz="1100" b="0" u="none">
                <a:solidFill>
                  <a:sysClr val="windowText" lastClr="000000"/>
                </a:solidFill>
                <a:latin typeface="+mn-ea"/>
                <a:ea typeface="+mn-ea"/>
              </a:rPr>
              <a:t> </a:t>
            </a:r>
            <a:r>
              <a:rPr kumimoji="1" lang="ja-JP" altLang="en-US" sz="1100" b="0" u="none">
                <a:solidFill>
                  <a:sysClr val="windowText" lastClr="000000"/>
                </a:solidFill>
                <a:latin typeface="+mn-ea"/>
                <a:ea typeface="+mn-ea"/>
              </a:rPr>
              <a:t>　・助成金の額の合計が</a:t>
            </a:r>
            <a:r>
              <a:rPr kumimoji="1" lang="en-US" altLang="ja-JP" sz="1100" b="0" u="none">
                <a:solidFill>
                  <a:sysClr val="windowText" lastClr="000000"/>
                </a:solidFill>
                <a:latin typeface="+mn-ea"/>
                <a:ea typeface="+mn-ea"/>
              </a:rPr>
              <a:t>200</a:t>
            </a:r>
            <a:r>
              <a:rPr kumimoji="1" lang="ja-JP" altLang="en-US" sz="1100" b="0" u="none">
                <a:solidFill>
                  <a:sysClr val="windowText" lastClr="000000"/>
                </a:solidFill>
                <a:latin typeface="+mn-ea"/>
                <a:ea typeface="+mn-ea"/>
              </a:rPr>
              <a:t>万円を超えている。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＜解決方法＞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・各事業項目の助成金の額を調整してくださ</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その他補助金・事業収入・その他の収入を計</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上していない、内訳を備考に入力していない。</a:t>
            </a:r>
            <a:endParaRPr kumimoji="1" lang="en-US" altLang="ja-JP" sz="1100" b="0" u="none">
              <a:solidFill>
                <a:sysClr val="windowText" lastClr="000000"/>
              </a:solidFill>
              <a:latin typeface="+mn-ea"/>
              <a:ea typeface="+mn-ea"/>
            </a:endParaRPr>
          </a:p>
          <a:p>
            <a:r>
              <a:rPr kumimoji="1" lang="ja-JP" altLang="ja-JP" sz="1100" b="0">
                <a:solidFill>
                  <a:sysClr val="windowText" lastClr="000000"/>
                </a:solidFill>
                <a:effectLst/>
                <a:latin typeface="+mn-lt"/>
                <a:ea typeface="+mn-ea"/>
                <a:cs typeface="+mn-cs"/>
              </a:rPr>
              <a:t>⑤ </a:t>
            </a:r>
            <a:r>
              <a:rPr kumimoji="1" lang="en-US" altLang="ja-JP" sz="1100" b="0">
                <a:solidFill>
                  <a:sysClr val="windowText" lastClr="000000"/>
                </a:solidFill>
                <a:effectLst/>
                <a:latin typeface="+mn-lt"/>
                <a:ea typeface="+mn-ea"/>
                <a:cs typeface="+mn-cs"/>
              </a:rPr>
              <a:t>9.</a:t>
            </a:r>
            <a:r>
              <a:rPr kumimoji="1" lang="ja-JP" altLang="ja-JP" sz="1100" b="0">
                <a:solidFill>
                  <a:sysClr val="windowText" lastClr="000000"/>
                </a:solidFill>
                <a:effectLst/>
                <a:latin typeface="+mn-lt"/>
                <a:ea typeface="+mn-ea"/>
                <a:cs typeface="+mn-cs"/>
              </a:rPr>
              <a:t>財源の内訳の「自己負担」の欄が黄色（エ</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ラー状態）になっている。</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＜原因＞</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baseline="0">
                <a:solidFill>
                  <a:sysClr val="windowText" lastClr="000000"/>
                </a:solidFill>
                <a:effectLst/>
                <a:latin typeface="+mn-lt"/>
                <a:ea typeface="+mn-ea"/>
                <a:cs typeface="+mn-cs"/>
              </a:rPr>
              <a:t> ・自己負担がマイナス（黒字）となっている。</a:t>
            </a:r>
            <a:r>
              <a:rPr kumimoji="1" lang="ja-JP" altLang="ja-JP" sz="1100" b="0">
                <a:solidFill>
                  <a:sysClr val="windowText" lastClr="000000"/>
                </a:solidFill>
                <a:effectLst/>
                <a:latin typeface="+mn-lt"/>
                <a:ea typeface="+mn-ea"/>
                <a:cs typeface="+mn-cs"/>
              </a:rPr>
              <a:t>　 　</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＜解決方法＞</a:t>
            </a:r>
            <a:endParaRPr lang="ja-JP" altLang="ja-JP">
              <a:solidFill>
                <a:sysClr val="windowText" lastClr="000000"/>
              </a:solidFill>
              <a:effectLst/>
            </a:endParaRPr>
          </a:p>
          <a:p>
            <a:r>
              <a:rPr kumimoji="1" lang="en-US" altLang="ja-JP" sz="1100" b="0" baseline="0">
                <a:solidFill>
                  <a:sysClr val="windowText" lastClr="000000"/>
                </a:solidFill>
                <a:effectLst/>
                <a:latin typeface="+mn-lt"/>
                <a:ea typeface="+mn-ea"/>
                <a:cs typeface="+mn-cs"/>
              </a:rPr>
              <a:t> </a:t>
            </a:r>
            <a:r>
              <a:rPr kumimoji="1" lang="ja-JP" altLang="ja-JP" sz="1100" b="0" baseline="0">
                <a:solidFill>
                  <a:sysClr val="windowText" lastClr="000000"/>
                </a:solidFill>
                <a:effectLst/>
                <a:latin typeface="+mn-lt"/>
                <a:ea typeface="+mn-ea"/>
                <a:cs typeface="+mn-cs"/>
              </a:rPr>
              <a:t>　・自己負担がプラスとなるよう、</a:t>
            </a:r>
            <a:r>
              <a:rPr kumimoji="1" lang="en-US" altLang="ja-JP" sz="1100" b="0" baseline="0">
                <a:solidFill>
                  <a:sysClr val="windowText" lastClr="000000"/>
                </a:solidFill>
                <a:effectLst/>
                <a:latin typeface="+mn-lt"/>
                <a:ea typeface="+mn-ea"/>
                <a:cs typeface="+mn-cs"/>
              </a:rPr>
              <a:t>8.</a:t>
            </a:r>
            <a:r>
              <a:rPr kumimoji="1" lang="ja-JP" altLang="ja-JP" sz="1100" b="0" baseline="0">
                <a:solidFill>
                  <a:sysClr val="windowText" lastClr="000000"/>
                </a:solidFill>
                <a:effectLst/>
                <a:latin typeface="+mn-lt"/>
                <a:ea typeface="+mn-ea"/>
                <a:cs typeface="+mn-cs"/>
              </a:rPr>
              <a:t>事業費の</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内訳の助成金の額を減額してください。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⑥ </a:t>
            </a:r>
            <a:r>
              <a:rPr kumimoji="1" lang="en-US" altLang="ja-JP" sz="1100" b="0" u="none">
                <a:solidFill>
                  <a:sysClr val="windowText" lastClr="000000"/>
                </a:solidFill>
                <a:latin typeface="+mn-ea"/>
                <a:ea typeface="+mn-ea"/>
              </a:rPr>
              <a:t>9.</a:t>
            </a:r>
            <a:r>
              <a:rPr kumimoji="1" lang="ja-JP" altLang="en-US" sz="1100" b="0" u="none">
                <a:solidFill>
                  <a:sysClr val="windowText" lastClr="000000"/>
                </a:solidFill>
                <a:latin typeface="+mn-ea"/>
                <a:ea typeface="+mn-ea"/>
              </a:rPr>
              <a:t>財源の内訳の「財源の内訳」の合計欄が黄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色（エラー状態）になっている。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＜原因＞</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 ・合計額が、</a:t>
            </a:r>
            <a:r>
              <a:rPr kumimoji="1" lang="en-US" altLang="ja-JP" sz="1100" b="0" u="none" baseline="0">
                <a:solidFill>
                  <a:sysClr val="windowText" lastClr="000000"/>
                </a:solidFill>
                <a:latin typeface="+mn-ea"/>
                <a:ea typeface="+mn-ea"/>
              </a:rPr>
              <a:t>8.</a:t>
            </a:r>
            <a:r>
              <a:rPr kumimoji="1" lang="ja-JP" altLang="en-US" sz="1100" b="0" u="none" baseline="0">
                <a:solidFill>
                  <a:sysClr val="windowText" lastClr="000000"/>
                </a:solidFill>
                <a:latin typeface="+mn-ea"/>
                <a:ea typeface="+mn-ea"/>
              </a:rPr>
              <a:t>事業費の内訳の事業費合計と</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あっていない。</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＜解決方法＞</a:t>
            </a:r>
            <a:endParaRPr kumimoji="1" lang="en-US" altLang="ja-JP" sz="1100" b="0" u="none">
              <a:solidFill>
                <a:sysClr val="windowText" lastClr="000000"/>
              </a:solidFill>
              <a:latin typeface="+mn-ea"/>
              <a:ea typeface="+mn-ea"/>
            </a:endParaRPr>
          </a:p>
          <a:p>
            <a:pPr algn="l"/>
            <a:r>
              <a:rPr kumimoji="1" lang="en-US" altLang="ja-JP" sz="1100" b="0" u="none" baseline="0">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en-US" altLang="ja-JP" sz="1100" b="0" u="none" baseline="0">
                <a:solidFill>
                  <a:sysClr val="windowText" lastClr="000000"/>
                </a:solidFill>
                <a:latin typeface="+mn-ea"/>
                <a:ea typeface="+mn-ea"/>
              </a:rPr>
              <a:t>8.</a:t>
            </a:r>
            <a:r>
              <a:rPr kumimoji="1" lang="ja-JP" altLang="en-US" sz="1100" b="0" u="none" baseline="0">
                <a:solidFill>
                  <a:sysClr val="windowText" lastClr="000000"/>
                </a:solidFill>
                <a:latin typeface="+mn-ea"/>
                <a:ea typeface="+mn-ea"/>
              </a:rPr>
              <a:t>事業費の内訳の各事業項目の助成金の額</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を調整してください。</a:t>
            </a:r>
            <a:endParaRPr kumimoji="1" lang="en-US" altLang="ja-JP" sz="1100" b="0" u="none" baseline="0">
              <a:solidFill>
                <a:sysClr val="windowText" lastClr="000000"/>
              </a:solidFill>
              <a:latin typeface="+mn-ea"/>
              <a:ea typeface="+mn-ea"/>
            </a:endParaRPr>
          </a:p>
          <a:p>
            <a:pPr algn="l"/>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本助成事業において、助成金の額は、事業を</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実施するに当たり必要最小限の額としていま</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す。</a:t>
            </a:r>
            <a:endParaRPr kumimoji="1" lang="en-US" altLang="ja-JP" sz="1100" b="0" u="none">
              <a:solidFill>
                <a:sysClr val="windowText" lastClr="000000"/>
              </a:solidFill>
              <a:latin typeface="+mn-ea"/>
              <a:ea typeface="+mn-ea"/>
            </a:endParaRPr>
          </a:p>
        </xdr:txBody>
      </xdr:sp>
      <xdr:sp macro="" textlink="">
        <xdr:nvSpPr>
          <xdr:cNvPr id="5" name="正方形/長方形 4">
            <a:extLst>
              <a:ext uri="{FF2B5EF4-FFF2-40B4-BE49-F238E27FC236}">
                <a16:creationId xmlns:a16="http://schemas.microsoft.com/office/drawing/2014/main" id="{00000000-0008-0000-1500-000005000000}"/>
              </a:ext>
            </a:extLst>
          </xdr:cNvPr>
          <xdr:cNvSpPr/>
        </xdr:nvSpPr>
        <xdr:spPr>
          <a:xfrm>
            <a:off x="10070749" y="2898679"/>
            <a:ext cx="213935" cy="28797"/>
          </a:xfrm>
          <a:prstGeom prst="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42</xdr:col>
      <xdr:colOff>323850</xdr:colOff>
      <xdr:row>5</xdr:row>
      <xdr:rowOff>123825</xdr:rowOff>
    </xdr:from>
    <xdr:to>
      <xdr:col>42</xdr:col>
      <xdr:colOff>502645</xdr:colOff>
      <xdr:row>6</xdr:row>
      <xdr:rowOff>10189</xdr:rowOff>
    </xdr:to>
    <xdr:sp macro="" textlink="">
      <xdr:nvSpPr>
        <xdr:cNvPr id="7" name="正方形/長方形 6">
          <a:extLst>
            <a:ext uri="{FF2B5EF4-FFF2-40B4-BE49-F238E27FC236}">
              <a16:creationId xmlns:a16="http://schemas.microsoft.com/office/drawing/2014/main" id="{00000000-0008-0000-1500-000007000000}"/>
            </a:ext>
          </a:extLst>
        </xdr:cNvPr>
        <xdr:cNvSpPr/>
      </xdr:nvSpPr>
      <xdr:spPr>
        <a:xfrm>
          <a:off x="6867525" y="1876425"/>
          <a:ext cx="178795" cy="172114"/>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46</xdr:col>
      <xdr:colOff>133350</xdr:colOff>
      <xdr:row>2</xdr:row>
      <xdr:rowOff>76200</xdr:rowOff>
    </xdr:from>
    <xdr:to>
      <xdr:col>68</xdr:col>
      <xdr:colOff>133351</xdr:colOff>
      <xdr:row>7</xdr:row>
      <xdr:rowOff>0</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6991350" y="552450"/>
          <a:ext cx="3190876" cy="4733925"/>
          <a:chOff x="9186649" y="2739989"/>
          <a:chExt cx="3781425" cy="1419224"/>
        </a:xfrm>
      </xdr:grpSpPr>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9186649" y="2739989"/>
            <a:ext cx="3781425" cy="1419224"/>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要望書２の作成方法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や字のサイズを調節してください。それで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も見切れる場合は、詳細を別紙に記載し、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提出してください。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（シートへ入力後）　　の部分のフィルター</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（▽マーク）をクリックし、「空白セル」の</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チェックを外してください（☑→□）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事業概要や積算書（費用の内容）と連動する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内容になっていない。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内容説明が漠然としている。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a:t>
            </a:r>
            <a:r>
              <a:rPr kumimoji="1" lang="ja-JP" altLang="en-US" sz="1100" b="0" u="none" baseline="0">
                <a:solidFill>
                  <a:sysClr val="windowText" lastClr="000000"/>
                </a:solidFill>
                <a:latin typeface="+mn-ea"/>
                <a:ea typeface="+mn-ea"/>
              </a:rPr>
              <a:t> 連携先ではなく連絡先を入力している。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⑤ 具体的な数値目標が設定されていない。</a:t>
            </a:r>
            <a:endParaRPr kumimoji="1" lang="en-US" altLang="ja-JP" sz="1100" b="0" u="none">
              <a:solidFill>
                <a:sysClr val="windowText" lastClr="000000"/>
              </a:solidFill>
              <a:latin typeface="+mn-ea"/>
              <a:ea typeface="+mn-ea"/>
            </a:endParaRPr>
          </a:p>
        </xdr:txBody>
      </xdr:sp>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9573867" y="2850337"/>
            <a:ext cx="188461" cy="46709"/>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11025859" y="3340416"/>
            <a:ext cx="226463" cy="49579"/>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73</xdr:row>
          <xdr:rowOff>209550</xdr:rowOff>
        </xdr:from>
        <xdr:to>
          <xdr:col>0</xdr:col>
          <xdr:colOff>333375</xdr:colOff>
          <xdr:row>75</xdr:row>
          <xdr:rowOff>38100</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17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74</xdr:row>
          <xdr:rowOff>209550</xdr:rowOff>
        </xdr:from>
        <xdr:to>
          <xdr:col>0</xdr:col>
          <xdr:colOff>333375</xdr:colOff>
          <xdr:row>76</xdr:row>
          <xdr:rowOff>38100</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17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76</xdr:row>
          <xdr:rowOff>209550</xdr:rowOff>
        </xdr:from>
        <xdr:to>
          <xdr:col>0</xdr:col>
          <xdr:colOff>333375</xdr:colOff>
          <xdr:row>78</xdr:row>
          <xdr:rowOff>38100</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17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75</xdr:row>
          <xdr:rowOff>209550</xdr:rowOff>
        </xdr:from>
        <xdr:to>
          <xdr:col>0</xdr:col>
          <xdr:colOff>333375</xdr:colOff>
          <xdr:row>77</xdr:row>
          <xdr:rowOff>38100</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17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73</xdr:row>
          <xdr:rowOff>209550</xdr:rowOff>
        </xdr:from>
        <xdr:to>
          <xdr:col>14</xdr:col>
          <xdr:colOff>333375</xdr:colOff>
          <xdr:row>75</xdr:row>
          <xdr:rowOff>38100</xdr:rowOff>
        </xdr:to>
        <xdr:sp macro="" textlink="">
          <xdr:nvSpPr>
            <xdr:cNvPr id="33806" name="Check Box 14" hidden="1">
              <a:extLst>
                <a:ext uri="{63B3BB69-23CF-44E3-9099-C40C66FF867C}">
                  <a14:compatExt spid="_x0000_s33806"/>
                </a:ext>
                <a:ext uri="{FF2B5EF4-FFF2-40B4-BE49-F238E27FC236}">
                  <a16:creationId xmlns:a16="http://schemas.microsoft.com/office/drawing/2014/main" id="{00000000-0008-0000-17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74</xdr:row>
          <xdr:rowOff>209550</xdr:rowOff>
        </xdr:from>
        <xdr:to>
          <xdr:col>14</xdr:col>
          <xdr:colOff>333375</xdr:colOff>
          <xdr:row>76</xdr:row>
          <xdr:rowOff>38100</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17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76</xdr:row>
          <xdr:rowOff>209550</xdr:rowOff>
        </xdr:from>
        <xdr:to>
          <xdr:col>14</xdr:col>
          <xdr:colOff>333375</xdr:colOff>
          <xdr:row>78</xdr:row>
          <xdr:rowOff>38100</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17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75</xdr:row>
          <xdr:rowOff>209550</xdr:rowOff>
        </xdr:from>
        <xdr:to>
          <xdr:col>14</xdr:col>
          <xdr:colOff>333375</xdr:colOff>
          <xdr:row>77</xdr:row>
          <xdr:rowOff>38100</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17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161925</xdr:colOff>
      <xdr:row>12</xdr:row>
      <xdr:rowOff>38100</xdr:rowOff>
    </xdr:from>
    <xdr:to>
      <xdr:col>12</xdr:col>
      <xdr:colOff>495300</xdr:colOff>
      <xdr:row>72</xdr:row>
      <xdr:rowOff>95250</xdr:rowOff>
    </xdr:to>
    <xdr:grpSp>
      <xdr:nvGrpSpPr>
        <xdr:cNvPr id="2" name="グループ化 1">
          <a:extLst>
            <a:ext uri="{FF2B5EF4-FFF2-40B4-BE49-F238E27FC236}">
              <a16:creationId xmlns:a16="http://schemas.microsoft.com/office/drawing/2014/main" id="{00000000-0008-0000-1600-000002000000}"/>
            </a:ext>
          </a:extLst>
        </xdr:cNvPr>
        <xdr:cNvGrpSpPr/>
      </xdr:nvGrpSpPr>
      <xdr:grpSpPr>
        <a:xfrm>
          <a:off x="6991350" y="2895600"/>
          <a:ext cx="3467100" cy="14411325"/>
          <a:chOff x="12744450" y="552452"/>
          <a:chExt cx="3467100" cy="13239748"/>
        </a:xfrm>
      </xdr:grpSpPr>
      <xdr:sp macro="" textlink="">
        <xdr:nvSpPr>
          <xdr:cNvPr id="3" name="正方形/長方形 2">
            <a:extLst>
              <a:ext uri="{FF2B5EF4-FFF2-40B4-BE49-F238E27FC236}">
                <a16:creationId xmlns:a16="http://schemas.microsoft.com/office/drawing/2014/main" id="{00000000-0008-0000-1600-000003000000}"/>
              </a:ext>
            </a:extLst>
          </xdr:cNvPr>
          <xdr:cNvSpPr/>
        </xdr:nvSpPr>
        <xdr:spPr>
          <a:xfrm>
            <a:off x="12744450" y="552452"/>
            <a:ext cx="3467100" cy="13239748"/>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実績報告書５（経費内訳）の作成方法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「項目番号」＝「事業項目の番号」です。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a:t>
            </a:r>
            <a:r>
              <a:rPr kumimoji="1" lang="ja-JP" altLang="ja-JP" sz="1100" b="0">
                <a:solidFill>
                  <a:sysClr val="windowText" lastClr="000000"/>
                </a:solidFill>
                <a:effectLst/>
                <a:latin typeface="+mn-lt"/>
                <a:ea typeface="+mn-ea"/>
                <a:cs typeface="+mn-cs"/>
              </a:rPr>
              <a:t>　　の部分を入力してください。</a:t>
            </a:r>
            <a:endParaRPr kumimoji="1" lang="en-US" altLang="ja-JP" sz="1100" b="0">
              <a:solidFill>
                <a:sysClr val="windowText" lastClr="000000"/>
              </a:solidFill>
              <a:effectLst/>
              <a:latin typeface="+mn-lt"/>
              <a:ea typeface="+mn-ea"/>
              <a:cs typeface="+mn-cs"/>
            </a:endParaRPr>
          </a:p>
          <a:p>
            <a:pPr algn="l"/>
            <a:r>
              <a:rPr kumimoji="1" lang="ja-JP" altLang="en-US" sz="1100" b="0" baseline="0">
                <a:solidFill>
                  <a:sysClr val="windowText" lastClr="000000"/>
                </a:solidFill>
                <a:effectLst/>
                <a:latin typeface="+mn-lt"/>
                <a:ea typeface="+mn-ea"/>
                <a:cs typeface="+mn-cs"/>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入力の補助として、</a:t>
            </a:r>
            <a:r>
              <a:rPr kumimoji="1" lang="ja-JP" altLang="en-US" sz="1100" b="0" baseline="0">
                <a:solidFill>
                  <a:sysClr val="windowText" lastClr="000000"/>
                </a:solidFill>
                <a:effectLst/>
                <a:latin typeface="+mn-lt"/>
                <a:ea typeface="+mn-ea"/>
                <a:cs typeface="+mn-cs"/>
              </a:rPr>
              <a:t>申請</a:t>
            </a:r>
            <a:r>
              <a:rPr kumimoji="1" lang="ja-JP" altLang="ja-JP" sz="1100" b="0" baseline="0">
                <a:solidFill>
                  <a:sysClr val="windowText" lastClr="000000"/>
                </a:solidFill>
                <a:effectLst/>
                <a:latin typeface="+mn-lt"/>
                <a:ea typeface="+mn-ea"/>
                <a:cs typeface="+mn-cs"/>
              </a:rPr>
              <a:t>書の内容を自動転記</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しています。</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入力内容に変更がない場合は編集不要です。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u="sng">
                <a:solidFill>
                  <a:srgbClr val="FF0000"/>
                </a:solidFill>
                <a:effectLst/>
                <a:latin typeface="+mn-lt"/>
                <a:ea typeface="+mn-ea"/>
                <a:cs typeface="+mn-cs"/>
              </a:rPr>
              <a:t>入力内容に変更がある場合は以下の方法によ</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rgbClr val="FF0000"/>
                </a:solidFill>
                <a:effectLst/>
                <a:latin typeface="+mn-lt"/>
                <a:ea typeface="+mn-ea"/>
                <a:cs typeface="+mn-cs"/>
              </a:rPr>
              <a:t>り編集をお願いします。</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関数を削除し、直接入力</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該当セルをコピーし、同じセルに値貼り付</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け後、直接編集</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申請</a:t>
            </a:r>
            <a:r>
              <a:rPr kumimoji="1" lang="ja-JP" altLang="ja-JP" sz="1100" b="0">
                <a:solidFill>
                  <a:sysClr val="windowText" lastClr="000000"/>
                </a:solidFill>
                <a:effectLst/>
                <a:latin typeface="+mn-lt"/>
                <a:ea typeface="+mn-ea"/>
                <a:cs typeface="+mn-cs"/>
              </a:rPr>
              <a:t>書と異なる入力については、一部自動で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赤字となります。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改行は「</a:t>
            </a:r>
            <a:r>
              <a:rPr kumimoji="1" lang="en-US" altLang="ja-JP" sz="1100" b="0">
                <a:solidFill>
                  <a:sysClr val="windowText" lastClr="000000"/>
                </a:solidFill>
                <a:effectLst/>
                <a:latin typeface="+mn-lt"/>
                <a:ea typeface="+mn-ea"/>
                <a:cs typeface="+mn-cs"/>
              </a:rPr>
              <a:t>Alt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Enter</a:t>
            </a:r>
            <a:r>
              <a:rPr kumimoji="1" lang="ja-JP" altLang="ja-JP" sz="1100" b="0">
                <a:solidFill>
                  <a:sysClr val="windowText" lastClr="000000"/>
                </a:solidFill>
                <a:effectLst/>
                <a:latin typeface="+mn-lt"/>
                <a:ea typeface="+mn-ea"/>
                <a:cs typeface="+mn-cs"/>
              </a:rPr>
              <a:t>」（同時押し）で可　</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能です。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入力した文字が見切れる場合は、行の高さ</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や字のサ</a:t>
            </a:r>
            <a:r>
              <a:rPr kumimoji="1" lang="ja-JP" altLang="en-US" sz="1100" b="0">
                <a:solidFill>
                  <a:sysClr val="windowText" lastClr="000000"/>
                </a:solidFill>
                <a:effectLst/>
                <a:latin typeface="+mn-lt"/>
                <a:ea typeface="+mn-ea"/>
                <a:cs typeface="+mn-cs"/>
              </a:rPr>
              <a:t>８</a:t>
            </a:r>
            <a:r>
              <a:rPr kumimoji="1" lang="ja-JP" altLang="ja-JP" sz="1100" b="0">
                <a:solidFill>
                  <a:sysClr val="windowText" lastClr="000000"/>
                </a:solidFill>
                <a:effectLst/>
                <a:latin typeface="+mn-lt"/>
                <a:ea typeface="+mn-ea"/>
                <a:cs typeface="+mn-cs"/>
              </a:rPr>
              <a:t>イズを調節してください。それで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も見切れる場合は、詳細を別紙に記載し、</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提出してください。</a:t>
            </a:r>
            <a:endParaRPr kumimoji="1" lang="en-US" altLang="ja-JP" sz="1100" b="0">
              <a:solidFill>
                <a:sysClr val="windowText" lastClr="000000"/>
              </a:solidFill>
              <a:effectLst/>
              <a:latin typeface="+mn-lt"/>
              <a:ea typeface="+mn-ea"/>
              <a:cs typeface="+mn-cs"/>
            </a:endParaRPr>
          </a:p>
          <a:p>
            <a:r>
              <a:rPr kumimoji="1" lang="ja-JP" altLang="en-US" sz="1100" b="0" u="none">
                <a:solidFill>
                  <a:sysClr val="windowText" lastClr="000000"/>
                </a:solidFill>
                <a:latin typeface="+mn-ea"/>
                <a:ea typeface="+mn-ea"/>
              </a:rPr>
              <a:t>③ （シートへ入力後）　　の部分のフィルター</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（▽マーク）をクリックし、「空白セル」の</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チェックを外してください（☑→□）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項目番号が選択されていない。</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入力した文字が見切れている。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a:t>
            </a:r>
            <a:r>
              <a:rPr kumimoji="1" lang="en-US" altLang="ja-JP" sz="1100" b="0" u="none">
                <a:solidFill>
                  <a:sysClr val="windowText" lastClr="000000"/>
                </a:solidFill>
                <a:latin typeface="+mn-ea"/>
                <a:ea typeface="+mn-ea"/>
              </a:rPr>
              <a:t>6(2)</a:t>
            </a:r>
            <a:r>
              <a:rPr kumimoji="1" lang="ja-JP" altLang="en-US" sz="1100" b="0" u="none">
                <a:solidFill>
                  <a:sysClr val="windowText" lastClr="000000"/>
                </a:solidFill>
                <a:latin typeface="+mn-ea"/>
                <a:ea typeface="+mn-ea"/>
              </a:rPr>
              <a:t>事業内容詳細との関連が分からない費用</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がある。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支払根拠資料が提出されていない。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⑤ 金額が支払根拠資料と異なる。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⑥ 添付の支払根拠資料に番号がふられていない。</a:t>
            </a:r>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u="sng">
              <a:solidFill>
                <a:srgbClr val="00B05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50"/>
                </a:solidFill>
                <a:effectLst/>
                <a:latin typeface="+mn-lt"/>
                <a:ea typeface="+mn-ea"/>
                <a:cs typeface="+mn-cs"/>
              </a:rPr>
              <a:t>対象外となる経費</a:t>
            </a:r>
            <a:endParaRPr kumimoji="1" lang="en-US" altLang="ja-JP" sz="1400" b="1" u="sng">
              <a:solidFill>
                <a:srgbClr val="00B050"/>
              </a:solidFill>
              <a:effectLst/>
              <a:latin typeface="+mn-lt"/>
              <a:ea typeface="+mn-ea"/>
              <a:cs typeface="+mn-cs"/>
            </a:endParaRPr>
          </a:p>
          <a:p>
            <a:pPr eaLnBrk="1" fontAlgn="auto" latinLnBrk="0" hangingPunct="1"/>
            <a:r>
              <a:rPr lang="ja-JP" altLang="ja-JP" sz="1100">
                <a:solidFill>
                  <a:sysClr val="windowText" lastClr="000000"/>
                </a:solidFill>
                <a:effectLst/>
                <a:latin typeface="+mn-lt"/>
                <a:ea typeface="+mn-ea"/>
                <a:cs typeface="+mn-cs"/>
              </a:rPr>
              <a:t>① 消費税及び地方消費税（募集要領５（３）に該当する場合を除く）</a:t>
            </a:r>
            <a:endParaRPr lang="ja-JP" altLang="ja-JP" sz="1400">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② 助成対象期間外に発生、支出した経費</a:t>
            </a:r>
            <a:br>
              <a:rPr lang="en-US" altLang="ja-JP" sz="1100">
                <a:solidFill>
                  <a:sysClr val="windowText" lastClr="000000"/>
                </a:solidFill>
                <a:effectLst/>
                <a:latin typeface="+mn-lt"/>
                <a:ea typeface="+mn-ea"/>
                <a:cs typeface="+mn-cs"/>
              </a:rPr>
            </a:br>
            <a:r>
              <a:rPr lang="ja-JP" altLang="ja-JP" sz="1100">
                <a:solidFill>
                  <a:sysClr val="windowText" lastClr="000000"/>
                </a:solidFill>
                <a:effectLst/>
                <a:latin typeface="+mn-lt"/>
                <a:ea typeface="+mn-ea"/>
                <a:cs typeface="+mn-cs"/>
              </a:rPr>
              <a:t>③ 助成事業者の管理運営に要する経費（事業への使用が限定できる場合を除く）</a:t>
            </a:r>
            <a:br>
              <a:rPr lang="en-US" altLang="ja-JP" sz="1100">
                <a:solidFill>
                  <a:sysClr val="windowText" lastClr="000000"/>
                </a:solidFill>
                <a:effectLst/>
                <a:latin typeface="+mn-lt"/>
                <a:ea typeface="+mn-ea"/>
                <a:cs typeface="+mn-cs"/>
              </a:rPr>
            </a:br>
            <a:r>
              <a:rPr lang="ja-JP" altLang="ja-JP" sz="1100">
                <a:solidFill>
                  <a:sysClr val="windowText" lastClr="000000"/>
                </a:solidFill>
                <a:effectLst/>
                <a:latin typeface="+mn-lt"/>
                <a:ea typeface="+mn-ea"/>
                <a:cs typeface="+mn-cs"/>
              </a:rPr>
              <a:t>④ 事業実施主体の構成員への発注等の経費（合理性がある場合を除く）</a:t>
            </a:r>
            <a:endParaRPr lang="ja-JP" altLang="ja-JP" sz="1400">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⑤ 販売目的の成果品製作費（試作段階のものを除く）</a:t>
            </a:r>
            <a:endParaRPr lang="ja-JP" altLang="ja-JP" sz="1400">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⑥ 一般事務において汎用性のある工具・器具、機器、ソフトウェア等の購入経費（事業への使用が限定できる場合を除く）</a:t>
            </a:r>
            <a:endParaRPr lang="ja-JP" altLang="ja-JP" sz="1400">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⑦ 施設整備、機械の導入、設備の設置（</a:t>
            </a:r>
            <a:r>
              <a:rPr lang="en-US" altLang="ja-JP" sz="1100">
                <a:solidFill>
                  <a:sysClr val="windowText" lastClr="000000"/>
                </a:solidFill>
                <a:effectLst/>
                <a:latin typeface="+mn-lt"/>
                <a:ea typeface="+mn-ea"/>
                <a:cs typeface="+mn-cs"/>
              </a:rPr>
              <a:t>20</a:t>
            </a:r>
            <a:r>
              <a:rPr lang="ja-JP" altLang="en-US" sz="1100">
                <a:solidFill>
                  <a:sysClr val="windowText" lastClr="000000"/>
                </a:solidFill>
                <a:effectLst/>
                <a:latin typeface="+mn-lt"/>
                <a:ea typeface="+mn-ea"/>
                <a:cs typeface="+mn-cs"/>
              </a:rPr>
              <a:t>万円</a:t>
            </a:r>
            <a:r>
              <a:rPr lang="ja-JP" altLang="ja-JP" sz="1100">
                <a:solidFill>
                  <a:sysClr val="windowText" lastClr="000000"/>
                </a:solidFill>
                <a:effectLst/>
                <a:latin typeface="+mn-lt"/>
                <a:ea typeface="+mn-ea"/>
                <a:cs typeface="+mn-cs"/>
              </a:rPr>
              <a:t>以上のホームページ制作費等を含む）に要する経費（ソフト事業に付随し、事業費の５割以内のものを除く）</a:t>
            </a:r>
            <a:endParaRPr lang="ja-JP" altLang="ja-JP" sz="1400">
              <a:solidFill>
                <a:sysClr val="windowText" lastClr="000000"/>
              </a:solidFill>
              <a:effectLst/>
            </a:endParaRPr>
          </a:p>
          <a:p>
            <a:pPr eaLnBrk="1" fontAlgn="auto" latinLnBrk="0" hangingPunct="1"/>
            <a:r>
              <a:rPr lang="ja-JP" altLang="ja-JP" sz="1100" baseline="0">
                <a:solidFill>
                  <a:sysClr val="windowText" lastClr="000000"/>
                </a:solidFill>
                <a:effectLst/>
                <a:latin typeface="+mn-lt"/>
                <a:ea typeface="+mn-ea"/>
                <a:cs typeface="+mn-cs"/>
              </a:rPr>
              <a:t>⑧ </a:t>
            </a:r>
            <a:r>
              <a:rPr lang="ja-JP" altLang="ja-JP" sz="1100">
                <a:solidFill>
                  <a:sysClr val="windowText" lastClr="000000"/>
                </a:solidFill>
                <a:effectLst/>
                <a:latin typeface="+mn-lt"/>
                <a:ea typeface="+mn-ea"/>
                <a:cs typeface="+mn-cs"/>
              </a:rPr>
              <a:t>飲食の経費（概ね千円以下のスタッフ弁当、飲料を除く）</a:t>
            </a:r>
            <a:endParaRPr lang="ja-JP" altLang="ja-JP" sz="1400">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⑨ 資格や免許の取得に係る申請料、登録料などの直接経費（司法書士等へ登録を依頼する際の委託料、手数料といった間接経費を除く）</a:t>
            </a:r>
            <a:endParaRPr lang="ja-JP" altLang="ja-JP" sz="1400">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⑩ 大会等における賞金、金券（地域商店街等活性化に関する商品券等を除く）、景品（地域特産品及び大会等への再訪を促すためのグッズを除く）の購入経費</a:t>
            </a:r>
            <a:endParaRPr lang="ja-JP" altLang="ja-JP" sz="1400">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⑪ その他、過大と思われる経費</a:t>
            </a:r>
            <a:endParaRPr lang="ja-JP" altLang="ja-JP" sz="14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400">
              <a:solidFill>
                <a:sysClr val="windowText" lastClr="000000"/>
              </a:solidFill>
              <a:effectLst/>
              <a:latin typeface="+mn-ea"/>
              <a:ea typeface="+mn-ea"/>
            </a:endParaRPr>
          </a:p>
          <a:p>
            <a:pPr algn="l"/>
            <a:endParaRPr kumimoji="1" lang="en-US" altLang="ja-JP" sz="1100" b="0" u="none">
              <a:solidFill>
                <a:sysClr val="windowText" lastClr="000000"/>
              </a:solidFill>
              <a:latin typeface="+mn-ea"/>
              <a:ea typeface="+mn-ea"/>
            </a:endParaRPr>
          </a:p>
        </xdr:txBody>
      </xdr:sp>
      <xdr:sp macro="" textlink="">
        <xdr:nvSpPr>
          <xdr:cNvPr id="4" name="正方形/長方形 3">
            <a:extLst>
              <a:ext uri="{FF2B5EF4-FFF2-40B4-BE49-F238E27FC236}">
                <a16:creationId xmlns:a16="http://schemas.microsoft.com/office/drawing/2014/main" id="{00000000-0008-0000-1600-000004000000}"/>
              </a:ext>
            </a:extLst>
          </xdr:cNvPr>
          <xdr:cNvSpPr/>
        </xdr:nvSpPr>
        <xdr:spPr>
          <a:xfrm>
            <a:off x="13051430" y="883830"/>
            <a:ext cx="178795" cy="185169"/>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1600-000005000000}"/>
              </a:ext>
            </a:extLst>
          </xdr:cNvPr>
          <xdr:cNvSpPr/>
        </xdr:nvSpPr>
        <xdr:spPr>
          <a:xfrm>
            <a:off x="14259728" y="4910378"/>
            <a:ext cx="218272" cy="249411"/>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600-000007000000}"/>
              </a:ext>
            </a:extLst>
          </xdr:cNvPr>
          <xdr:cNvSpPr/>
        </xdr:nvSpPr>
        <xdr:spPr>
          <a:xfrm>
            <a:off x="13049251" y="1304041"/>
            <a:ext cx="171450" cy="188876"/>
          </a:xfrm>
          <a:prstGeom prst="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0</xdr:col>
          <xdr:colOff>85725</xdr:colOff>
          <xdr:row>79</xdr:row>
          <xdr:rowOff>238125</xdr:rowOff>
        </xdr:from>
        <xdr:to>
          <xdr:col>0</xdr:col>
          <xdr:colOff>390525</xdr:colOff>
          <xdr:row>80</xdr:row>
          <xdr:rowOff>238125</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id="{00000000-0008-0000-17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82</xdr:row>
          <xdr:rowOff>238125</xdr:rowOff>
        </xdr:from>
        <xdr:to>
          <xdr:col>0</xdr:col>
          <xdr:colOff>390525</xdr:colOff>
          <xdr:row>84</xdr:row>
          <xdr:rowOff>19050</xdr:rowOff>
        </xdr:to>
        <xdr:sp macro="" textlink="">
          <xdr:nvSpPr>
            <xdr:cNvPr id="33812" name="Check Box 20" hidden="1">
              <a:extLst>
                <a:ext uri="{63B3BB69-23CF-44E3-9099-C40C66FF867C}">
                  <a14:compatExt spid="_x0000_s33812"/>
                </a:ext>
                <a:ext uri="{FF2B5EF4-FFF2-40B4-BE49-F238E27FC236}">
                  <a16:creationId xmlns:a16="http://schemas.microsoft.com/office/drawing/2014/main" id="{00000000-0008-0000-17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85</xdr:row>
          <xdr:rowOff>238125</xdr:rowOff>
        </xdr:from>
        <xdr:to>
          <xdr:col>0</xdr:col>
          <xdr:colOff>390525</xdr:colOff>
          <xdr:row>87</xdr:row>
          <xdr:rowOff>19050</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id="{00000000-0008-0000-17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88</xdr:row>
          <xdr:rowOff>238125</xdr:rowOff>
        </xdr:from>
        <xdr:to>
          <xdr:col>0</xdr:col>
          <xdr:colOff>390525</xdr:colOff>
          <xdr:row>90</xdr:row>
          <xdr:rowOff>19050</xdr:rowOff>
        </xdr:to>
        <xdr:sp macro="" textlink="">
          <xdr:nvSpPr>
            <xdr:cNvPr id="33814" name="Check Box 22" hidden="1">
              <a:extLst>
                <a:ext uri="{63B3BB69-23CF-44E3-9099-C40C66FF867C}">
                  <a14:compatExt spid="_x0000_s33814"/>
                </a:ext>
                <a:ext uri="{FF2B5EF4-FFF2-40B4-BE49-F238E27FC236}">
                  <a16:creationId xmlns:a16="http://schemas.microsoft.com/office/drawing/2014/main" id="{00000000-0008-0000-1700-00001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91</xdr:row>
          <xdr:rowOff>238125</xdr:rowOff>
        </xdr:from>
        <xdr:to>
          <xdr:col>0</xdr:col>
          <xdr:colOff>390525</xdr:colOff>
          <xdr:row>93</xdr:row>
          <xdr:rowOff>19050</xdr:rowOff>
        </xdr:to>
        <xdr:sp macro="" textlink="">
          <xdr:nvSpPr>
            <xdr:cNvPr id="33815" name="Check Box 23" hidden="1">
              <a:extLst>
                <a:ext uri="{63B3BB69-23CF-44E3-9099-C40C66FF867C}">
                  <a14:compatExt spid="_x0000_s33815"/>
                </a:ext>
                <a:ext uri="{FF2B5EF4-FFF2-40B4-BE49-F238E27FC236}">
                  <a16:creationId xmlns:a16="http://schemas.microsoft.com/office/drawing/2014/main" id="{00000000-0008-0000-17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79</xdr:row>
          <xdr:rowOff>238125</xdr:rowOff>
        </xdr:from>
        <xdr:to>
          <xdr:col>15</xdr:col>
          <xdr:colOff>28575</xdr:colOff>
          <xdr:row>81</xdr:row>
          <xdr:rowOff>9525</xdr:rowOff>
        </xdr:to>
        <xdr:sp macro="" textlink="">
          <xdr:nvSpPr>
            <xdr:cNvPr id="33816" name="Check Box 24" hidden="1">
              <a:extLst>
                <a:ext uri="{63B3BB69-23CF-44E3-9099-C40C66FF867C}">
                  <a14:compatExt spid="_x0000_s33816"/>
                </a:ext>
                <a:ext uri="{FF2B5EF4-FFF2-40B4-BE49-F238E27FC236}">
                  <a16:creationId xmlns:a16="http://schemas.microsoft.com/office/drawing/2014/main" id="{00000000-0008-0000-1700-00001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82</xdr:row>
          <xdr:rowOff>238125</xdr:rowOff>
        </xdr:from>
        <xdr:to>
          <xdr:col>15</xdr:col>
          <xdr:colOff>28575</xdr:colOff>
          <xdr:row>84</xdr:row>
          <xdr:rowOff>19050</xdr:rowOff>
        </xdr:to>
        <xdr:sp macro="" textlink="">
          <xdr:nvSpPr>
            <xdr:cNvPr id="33817" name="Check Box 25" hidden="1">
              <a:extLst>
                <a:ext uri="{63B3BB69-23CF-44E3-9099-C40C66FF867C}">
                  <a14:compatExt spid="_x0000_s33817"/>
                </a:ext>
                <a:ext uri="{FF2B5EF4-FFF2-40B4-BE49-F238E27FC236}">
                  <a16:creationId xmlns:a16="http://schemas.microsoft.com/office/drawing/2014/main" id="{00000000-0008-0000-1700-00001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85</xdr:row>
          <xdr:rowOff>238125</xdr:rowOff>
        </xdr:from>
        <xdr:to>
          <xdr:col>15</xdr:col>
          <xdr:colOff>28575</xdr:colOff>
          <xdr:row>87</xdr:row>
          <xdr:rowOff>19050</xdr:rowOff>
        </xdr:to>
        <xdr:sp macro="" textlink="">
          <xdr:nvSpPr>
            <xdr:cNvPr id="33818" name="Check Box 26" hidden="1">
              <a:extLst>
                <a:ext uri="{63B3BB69-23CF-44E3-9099-C40C66FF867C}">
                  <a14:compatExt spid="_x0000_s33818"/>
                </a:ext>
                <a:ext uri="{FF2B5EF4-FFF2-40B4-BE49-F238E27FC236}">
                  <a16:creationId xmlns:a16="http://schemas.microsoft.com/office/drawing/2014/main" id="{00000000-0008-0000-1700-00001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88</xdr:row>
          <xdr:rowOff>238125</xdr:rowOff>
        </xdr:from>
        <xdr:to>
          <xdr:col>15</xdr:col>
          <xdr:colOff>28575</xdr:colOff>
          <xdr:row>90</xdr:row>
          <xdr:rowOff>19050</xdr:rowOff>
        </xdr:to>
        <xdr:sp macro="" textlink="">
          <xdr:nvSpPr>
            <xdr:cNvPr id="33819" name="Check Box 27" hidden="1">
              <a:extLst>
                <a:ext uri="{63B3BB69-23CF-44E3-9099-C40C66FF867C}">
                  <a14:compatExt spid="_x0000_s33819"/>
                </a:ext>
                <a:ext uri="{FF2B5EF4-FFF2-40B4-BE49-F238E27FC236}">
                  <a16:creationId xmlns:a16="http://schemas.microsoft.com/office/drawing/2014/main" id="{00000000-0008-0000-1700-00001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91</xdr:row>
          <xdr:rowOff>238125</xdr:rowOff>
        </xdr:from>
        <xdr:to>
          <xdr:col>15</xdr:col>
          <xdr:colOff>28575</xdr:colOff>
          <xdr:row>93</xdr:row>
          <xdr:rowOff>19050</xdr:rowOff>
        </xdr:to>
        <xdr:sp macro="" textlink="">
          <xdr:nvSpPr>
            <xdr:cNvPr id="33820" name="Check Box 28" hidden="1">
              <a:extLst>
                <a:ext uri="{63B3BB69-23CF-44E3-9099-C40C66FF867C}">
                  <a14:compatExt spid="_x0000_s33820"/>
                </a:ext>
                <a:ext uri="{FF2B5EF4-FFF2-40B4-BE49-F238E27FC236}">
                  <a16:creationId xmlns:a16="http://schemas.microsoft.com/office/drawing/2014/main" id="{00000000-0008-0000-1700-00001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14</xdr:col>
          <xdr:colOff>85725</xdr:colOff>
          <xdr:row>91</xdr:row>
          <xdr:rowOff>238125</xdr:rowOff>
        </xdr:from>
        <xdr:ext cx="304800" cy="266700"/>
        <xdr:sp macro="" textlink="">
          <xdr:nvSpPr>
            <xdr:cNvPr id="33821" name="Check Box 29" hidden="1">
              <a:extLst>
                <a:ext uri="{63B3BB69-23CF-44E3-9099-C40C66FF867C}">
                  <a14:compatExt spid="_x0000_s33821"/>
                </a:ext>
                <a:ext uri="{FF2B5EF4-FFF2-40B4-BE49-F238E27FC236}">
                  <a16:creationId xmlns:a16="http://schemas.microsoft.com/office/drawing/2014/main" id="{AD5E3CB3-CD3F-4668-B0C8-F3DB99BEA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21.xml><?xml version="1.0" encoding="utf-8"?>
<xdr:wsDr xmlns:xdr="http://schemas.openxmlformats.org/drawingml/2006/spreadsheetDrawing" xmlns:a="http://schemas.openxmlformats.org/drawingml/2006/main">
  <xdr:twoCellAnchor editAs="absolute">
    <xdr:from>
      <xdr:col>46</xdr:col>
      <xdr:colOff>19050</xdr:colOff>
      <xdr:row>1</xdr:row>
      <xdr:rowOff>104775</xdr:rowOff>
    </xdr:from>
    <xdr:to>
      <xdr:col>68</xdr:col>
      <xdr:colOff>85726</xdr:colOff>
      <xdr:row>25</xdr:row>
      <xdr:rowOff>0</xdr:rowOff>
    </xdr:to>
    <xdr:grpSp>
      <xdr:nvGrpSpPr>
        <xdr:cNvPr id="12" name="グループ化 11">
          <a:extLst>
            <a:ext uri="{FF2B5EF4-FFF2-40B4-BE49-F238E27FC236}">
              <a16:creationId xmlns:a16="http://schemas.microsoft.com/office/drawing/2014/main" id="{00000000-0008-0000-1700-00000C000000}"/>
            </a:ext>
          </a:extLst>
        </xdr:cNvPr>
        <xdr:cNvGrpSpPr/>
      </xdr:nvGrpSpPr>
      <xdr:grpSpPr>
        <a:xfrm>
          <a:off x="6553200" y="342900"/>
          <a:ext cx="3190876" cy="6391275"/>
          <a:chOff x="10401300" y="1057275"/>
          <a:chExt cx="3190876" cy="5648325"/>
        </a:xfrm>
      </xdr:grpSpPr>
      <xdr:sp macro="" textlink="">
        <xdr:nvSpPr>
          <xdr:cNvPr id="7" name="正方形/長方形 6">
            <a:extLst>
              <a:ext uri="{FF2B5EF4-FFF2-40B4-BE49-F238E27FC236}">
                <a16:creationId xmlns:a16="http://schemas.microsoft.com/office/drawing/2014/main" id="{00000000-0008-0000-1700-000007000000}"/>
              </a:ext>
            </a:extLst>
          </xdr:cNvPr>
          <xdr:cNvSpPr/>
        </xdr:nvSpPr>
        <xdr:spPr>
          <a:xfrm>
            <a:off x="10401300" y="1057275"/>
            <a:ext cx="3190876" cy="5648325"/>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概算払い請求書の作成方法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の部分と　　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　　の部分は申請書から自動転記されます。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内容を確認後、必要であれば関数を削除し、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直接打ち込みにて修正してください。（</a:t>
            </a:r>
            <a:r>
              <a:rPr kumimoji="1" lang="ja-JP" altLang="en-US" sz="1100" b="0" u="sng">
                <a:solidFill>
                  <a:srgbClr val="FF0000"/>
                </a:solidFill>
                <a:latin typeface="+mn-ea"/>
                <a:ea typeface="+mn-ea"/>
              </a:rPr>
              <a:t>転</a:t>
            </a:r>
            <a:endParaRPr kumimoji="1" lang="en-US" altLang="ja-JP" sz="1100" b="0" u="sng">
              <a:solidFill>
                <a:srgbClr val="FF0000"/>
              </a:solidFill>
              <a:latin typeface="+mn-ea"/>
              <a:ea typeface="+mn-ea"/>
            </a:endParaRPr>
          </a:p>
          <a:p>
            <a:pPr algn="l"/>
            <a:r>
              <a:rPr kumimoji="1" lang="ja-JP" altLang="en-US" sz="1100" b="0" u="none">
                <a:solidFill>
                  <a:srgbClr val="FF0000"/>
                </a:solidFill>
                <a:latin typeface="+mn-ea"/>
                <a:ea typeface="+mn-ea"/>
              </a:rPr>
              <a:t>　　</a:t>
            </a:r>
            <a:r>
              <a:rPr kumimoji="1" lang="ja-JP" altLang="en-US" sz="1100" b="0" u="sng">
                <a:solidFill>
                  <a:srgbClr val="FF0000"/>
                </a:solidFill>
                <a:latin typeface="+mn-ea"/>
                <a:ea typeface="+mn-ea"/>
              </a:rPr>
              <a:t>記元のシートは絶対に修正しないでくださ</a:t>
            </a:r>
            <a:endParaRPr kumimoji="1" lang="en-US" altLang="ja-JP" sz="1100" b="0" u="sng">
              <a:solidFill>
                <a:srgbClr val="FF0000"/>
              </a:solidFill>
              <a:latin typeface="+mn-ea"/>
              <a:ea typeface="+mn-ea"/>
            </a:endParaRPr>
          </a:p>
          <a:p>
            <a:pPr algn="l"/>
            <a:r>
              <a:rPr kumimoji="1" lang="ja-JP" altLang="en-US" sz="1100" b="0" u="none">
                <a:solidFill>
                  <a:srgbClr val="FF0000"/>
                </a:solidFill>
                <a:latin typeface="+mn-ea"/>
                <a:ea typeface="+mn-ea"/>
              </a:rPr>
              <a:t>　　</a:t>
            </a:r>
            <a:r>
              <a:rPr kumimoji="1" lang="ja-JP" altLang="en-US" sz="1100" b="0" u="sng">
                <a:solidFill>
                  <a:srgbClr val="FF0000"/>
                </a:solidFill>
                <a:latin typeface="+mn-ea"/>
                <a:ea typeface="+mn-ea"/>
              </a:rPr>
              <a:t>い</a:t>
            </a:r>
            <a:r>
              <a:rPr kumimoji="1" lang="ja-JP" altLang="en-US" sz="1100" b="0" u="none">
                <a:solidFill>
                  <a:sysClr val="windowText" lastClr="000000"/>
                </a:solidFill>
                <a:latin typeface="+mn-ea"/>
                <a:ea typeface="+mn-ea"/>
              </a:rPr>
              <a:t>）</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申請書からの変更箇所は赤字となります。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や字のサイズを調節してください。それで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も見切れる場合は、詳細を別紙に記載し、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提出してください。</a:t>
            </a:r>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u="sng">
              <a:solidFill>
                <a:srgbClr val="00B0F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の部分を修正するために、転記元のペー</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ジを修正している。</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②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請求日が交付決定日よりも前となっている。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申請書と違う印を押している。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⑤ 交付決定日・番号が採択通知日・番号となっ</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⑥ 今回請求額を入力していない。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⑦ 新規事業団体だが、通帳の写しを添付してい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ない。</a:t>
            </a:r>
            <a:endParaRPr kumimoji="1" lang="en-US" altLang="ja-JP" sz="1100" b="0" u="none">
              <a:solidFill>
                <a:sysClr val="windowText" lastClr="000000"/>
              </a:solidFill>
              <a:latin typeface="+mn-ea"/>
              <a:ea typeface="+mn-ea"/>
            </a:endParaRPr>
          </a:p>
        </xdr:txBody>
      </xdr:sp>
      <xdr:sp macro="" textlink="">
        <xdr:nvSpPr>
          <xdr:cNvPr id="8" name="正方形/長方形 7">
            <a:extLst>
              <a:ext uri="{FF2B5EF4-FFF2-40B4-BE49-F238E27FC236}">
                <a16:creationId xmlns:a16="http://schemas.microsoft.com/office/drawing/2014/main" id="{00000000-0008-0000-1700-000008000000}"/>
              </a:ext>
            </a:extLst>
          </xdr:cNvPr>
          <xdr:cNvSpPr/>
        </xdr:nvSpPr>
        <xdr:spPr>
          <a:xfrm>
            <a:off x="10737572" y="1361547"/>
            <a:ext cx="178078" cy="16713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1700-000009000000}"/>
              </a:ext>
            </a:extLst>
          </xdr:cNvPr>
          <xdr:cNvSpPr/>
        </xdr:nvSpPr>
        <xdr:spPr>
          <a:xfrm>
            <a:off x="11553229" y="1373884"/>
            <a:ext cx="181571" cy="163371"/>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1700-00000A000000}"/>
              </a:ext>
            </a:extLst>
          </xdr:cNvPr>
          <xdr:cNvSpPr/>
        </xdr:nvSpPr>
        <xdr:spPr>
          <a:xfrm>
            <a:off x="10820400" y="1599262"/>
            <a:ext cx="180975" cy="143699"/>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00000000-0008-0000-1700-00000B000000}"/>
              </a:ext>
            </a:extLst>
          </xdr:cNvPr>
          <xdr:cNvSpPr/>
        </xdr:nvSpPr>
        <xdr:spPr>
          <a:xfrm>
            <a:off x="10725150" y="4514815"/>
            <a:ext cx="161925" cy="168935"/>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47</xdr:col>
      <xdr:colOff>114300</xdr:colOff>
      <xdr:row>7</xdr:row>
      <xdr:rowOff>257175</xdr:rowOff>
    </xdr:from>
    <xdr:to>
      <xdr:col>49</xdr:col>
      <xdr:colOff>104775</xdr:colOff>
      <xdr:row>7</xdr:row>
      <xdr:rowOff>438150</xdr:rowOff>
    </xdr:to>
    <xdr:sp macro="" textlink="">
      <xdr:nvSpPr>
        <xdr:cNvPr id="2" name="正方形/長方形 1">
          <a:extLst>
            <a:ext uri="{FF2B5EF4-FFF2-40B4-BE49-F238E27FC236}">
              <a16:creationId xmlns:a16="http://schemas.microsoft.com/office/drawing/2014/main" id="{00000000-0008-0000-1800-000002000000}"/>
            </a:ext>
          </a:extLst>
        </xdr:cNvPr>
        <xdr:cNvSpPr/>
      </xdr:nvSpPr>
      <xdr:spPr>
        <a:xfrm>
          <a:off x="7086600" y="2228850"/>
          <a:ext cx="276225" cy="18097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47</xdr:col>
      <xdr:colOff>114300</xdr:colOff>
      <xdr:row>8</xdr:row>
      <xdr:rowOff>257175</xdr:rowOff>
    </xdr:from>
    <xdr:to>
      <xdr:col>49</xdr:col>
      <xdr:colOff>104775</xdr:colOff>
      <xdr:row>8</xdr:row>
      <xdr:rowOff>438150</xdr:rowOff>
    </xdr:to>
    <xdr:sp macro="" textlink="">
      <xdr:nvSpPr>
        <xdr:cNvPr id="2" name="正方形/長方形 1">
          <a:extLst>
            <a:ext uri="{FF2B5EF4-FFF2-40B4-BE49-F238E27FC236}">
              <a16:creationId xmlns:a16="http://schemas.microsoft.com/office/drawing/2014/main" id="{DB76865A-73B3-4249-B4B7-D6A5D21F284E}"/>
            </a:ext>
          </a:extLst>
        </xdr:cNvPr>
        <xdr:cNvSpPr/>
      </xdr:nvSpPr>
      <xdr:spPr>
        <a:xfrm>
          <a:off x="7067550" y="2343150"/>
          <a:ext cx="276225" cy="18097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123825</xdr:colOff>
      <xdr:row>7</xdr:row>
      <xdr:rowOff>19050</xdr:rowOff>
    </xdr:from>
    <xdr:to>
      <xdr:col>49</xdr:col>
      <xdr:colOff>114300</xdr:colOff>
      <xdr:row>7</xdr:row>
      <xdr:rowOff>200025</xdr:rowOff>
    </xdr:to>
    <xdr:sp macro="" textlink="">
      <xdr:nvSpPr>
        <xdr:cNvPr id="3" name="正方形/長方形 2">
          <a:extLst>
            <a:ext uri="{FF2B5EF4-FFF2-40B4-BE49-F238E27FC236}">
              <a16:creationId xmlns:a16="http://schemas.microsoft.com/office/drawing/2014/main" id="{B0D4FCF3-C0C8-4CAB-A735-A4BD03FFA30A}"/>
            </a:ext>
          </a:extLst>
        </xdr:cNvPr>
        <xdr:cNvSpPr/>
      </xdr:nvSpPr>
      <xdr:spPr>
        <a:xfrm>
          <a:off x="7077075" y="1866900"/>
          <a:ext cx="276225" cy="180975"/>
        </a:xfrm>
        <a:prstGeom prst="rect">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46</xdr:col>
      <xdr:colOff>85725</xdr:colOff>
      <xdr:row>2</xdr:row>
      <xdr:rowOff>380999</xdr:rowOff>
    </xdr:from>
    <xdr:to>
      <xdr:col>68</xdr:col>
      <xdr:colOff>57151</xdr:colOff>
      <xdr:row>7</xdr:row>
      <xdr:rowOff>581024</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791325" y="857249"/>
          <a:ext cx="3190876" cy="3819525"/>
          <a:chOff x="9378542" y="2710267"/>
          <a:chExt cx="3781425" cy="1419224"/>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9378542" y="2710267"/>
            <a:ext cx="3781425" cy="1419224"/>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要望書３の作成方法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や字のサイズを調節してください。それで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も見切れる場合は、詳細を別紙に記載し、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提出してください。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助成終了後の展望において、要望事業の今後</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が記載されていない。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継続体制が漠然としている。</a:t>
            </a:r>
            <a:endParaRPr kumimoji="1" lang="en-US" altLang="ja-JP" sz="1100" b="0" u="none">
              <a:solidFill>
                <a:sysClr val="windowText" lastClr="000000"/>
              </a:solidFill>
              <a:latin typeface="+mn-ea"/>
              <a:ea typeface="+mn-ea"/>
            </a:endParaRPr>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9743183" y="2846197"/>
            <a:ext cx="233613" cy="69344"/>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42</xdr:col>
      <xdr:colOff>0</xdr:colOff>
      <xdr:row>0</xdr:row>
      <xdr:rowOff>419100</xdr:rowOff>
    </xdr:from>
    <xdr:to>
      <xdr:col>63</xdr:col>
      <xdr:colOff>66675</xdr:colOff>
      <xdr:row>26</xdr:row>
      <xdr:rowOff>304800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6419850" y="419100"/>
          <a:ext cx="3190875" cy="11334750"/>
          <a:chOff x="9220512" y="2705091"/>
          <a:chExt cx="3781425" cy="1865165"/>
        </a:xfrm>
      </xdr:grpSpPr>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9220512" y="2705091"/>
            <a:ext cx="3781425" cy="1865165"/>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要望書４の作成方法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sng">
                <a:solidFill>
                  <a:srgbClr val="FF0000"/>
                </a:solidFill>
                <a:latin typeface="+mn-ea"/>
                <a:ea typeface="+mn-ea"/>
              </a:rPr>
              <a:t>先に要望書５（積算書）を入力してください。</a:t>
            </a:r>
            <a:endParaRPr kumimoji="1" lang="en-US" altLang="ja-JP" sz="1100" b="0" u="sng">
              <a:solidFill>
                <a:srgbClr val="FF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入力すると、要望書４の４</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事業費の内訳</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に事業費の額が表示されます。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や字のサイズを調節してください。それで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も見切れる場合は、詳細を別紙に記載し、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提出してください。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② </a:t>
            </a:r>
            <a:r>
              <a:rPr kumimoji="1" lang="ja-JP" altLang="en-US" sz="1100" b="0" u="sng" baseline="0">
                <a:solidFill>
                  <a:srgbClr val="FF0000"/>
                </a:solidFill>
                <a:latin typeface="+mn-ea"/>
                <a:ea typeface="+mn-ea"/>
              </a:rPr>
              <a:t>「助成金の額」を入力していない。</a:t>
            </a:r>
            <a:endParaRPr kumimoji="1" lang="en-US" altLang="ja-JP" sz="1100" b="0" u="sng" baseline="0">
              <a:solidFill>
                <a:srgbClr val="FF0000"/>
              </a:solidFill>
              <a:latin typeface="+mn-ea"/>
              <a:ea typeface="+mn-ea"/>
            </a:endParaRPr>
          </a:p>
          <a:p>
            <a:pPr algn="l"/>
            <a:r>
              <a:rPr kumimoji="1" lang="ja-JP" altLang="en-US" sz="1100" b="0" u="none">
                <a:solidFill>
                  <a:sysClr val="windowText" lastClr="000000"/>
                </a:solidFill>
                <a:latin typeface="+mn-ea"/>
                <a:ea typeface="+mn-ea"/>
              </a:rPr>
              <a:t>③ </a:t>
            </a:r>
            <a:r>
              <a:rPr kumimoji="1" lang="en-US" altLang="ja-JP" sz="1100" b="0" u="none">
                <a:solidFill>
                  <a:sysClr val="windowText" lastClr="000000"/>
                </a:solidFill>
                <a:latin typeface="+mn-ea"/>
                <a:ea typeface="+mn-ea"/>
              </a:rPr>
              <a:t>4.</a:t>
            </a:r>
            <a:r>
              <a:rPr kumimoji="1" lang="ja-JP" altLang="en-US" sz="1100" b="0" u="none">
                <a:solidFill>
                  <a:sysClr val="windowText" lastClr="000000"/>
                </a:solidFill>
                <a:latin typeface="+mn-ea"/>
                <a:ea typeface="+mn-ea"/>
              </a:rPr>
              <a:t>事業費の内訳の「助成金の額」の合計欄が</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黄色（エラー状態）になっている。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＜原因＞</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・助成金の額の合計が事業費の８割を超えて</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ja-JP" altLang="en-US" sz="1100" b="0" u="none">
                <a:solidFill>
                  <a:sysClr val="windowText" lastClr="000000"/>
                </a:solidFill>
                <a:latin typeface="+mn-ea"/>
                <a:ea typeface="+mn-ea"/>
              </a:rPr>
              <a:t>・助成金の額の合計が千円未満切捨となって</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いない。</a:t>
            </a:r>
            <a:endParaRPr kumimoji="1" lang="en-US" altLang="ja-JP" sz="1100" b="0" u="none">
              <a:solidFill>
                <a:sysClr val="windowText" lastClr="000000"/>
              </a:solidFill>
              <a:latin typeface="+mn-ea"/>
              <a:ea typeface="+mn-ea"/>
            </a:endParaRPr>
          </a:p>
          <a:p>
            <a:pPr algn="l"/>
            <a:r>
              <a:rPr kumimoji="1" lang="en-US" altLang="ja-JP" sz="1100" b="0" u="none">
                <a:solidFill>
                  <a:sysClr val="windowText" lastClr="000000"/>
                </a:solidFill>
                <a:latin typeface="+mn-ea"/>
                <a:ea typeface="+mn-ea"/>
              </a:rPr>
              <a:t> </a:t>
            </a:r>
            <a:r>
              <a:rPr kumimoji="1" lang="ja-JP" altLang="en-US" sz="1100" b="0" u="none">
                <a:solidFill>
                  <a:sysClr val="windowText" lastClr="000000"/>
                </a:solidFill>
                <a:latin typeface="+mn-ea"/>
                <a:ea typeface="+mn-ea"/>
              </a:rPr>
              <a:t>　・助成金の額の合計が</a:t>
            </a:r>
            <a:r>
              <a:rPr kumimoji="1" lang="en-US" altLang="ja-JP" sz="1100" b="0" u="none">
                <a:solidFill>
                  <a:sysClr val="windowText" lastClr="000000"/>
                </a:solidFill>
                <a:latin typeface="+mn-ea"/>
                <a:ea typeface="+mn-ea"/>
              </a:rPr>
              <a:t>200</a:t>
            </a:r>
            <a:r>
              <a:rPr kumimoji="1" lang="ja-JP" altLang="en-US" sz="1100" b="0" u="none">
                <a:solidFill>
                  <a:sysClr val="windowText" lastClr="000000"/>
                </a:solidFill>
                <a:latin typeface="+mn-ea"/>
                <a:ea typeface="+mn-ea"/>
              </a:rPr>
              <a:t>万円を超えている。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＜解決方法＞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・各事業項目の助成金の額を調整してくださ</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その他補助金・事業収入・その他の収入を計</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上していない、内訳を備考に入力していない。</a:t>
            </a:r>
            <a:endParaRPr kumimoji="1" lang="en-US" altLang="ja-JP" sz="1100" b="0" u="none">
              <a:solidFill>
                <a:sysClr val="windowText" lastClr="000000"/>
              </a:solidFill>
              <a:latin typeface="+mn-ea"/>
              <a:ea typeface="+mn-ea"/>
            </a:endParaRPr>
          </a:p>
          <a:p>
            <a:r>
              <a:rPr kumimoji="1" lang="ja-JP" altLang="en-US" sz="1100" b="0" u="none">
                <a:solidFill>
                  <a:sysClr val="windowText" lastClr="000000"/>
                </a:solidFill>
                <a:latin typeface="+mn-ea"/>
                <a:ea typeface="+mn-ea"/>
              </a:rPr>
              <a:t>⑤ </a:t>
            </a:r>
            <a:r>
              <a:rPr kumimoji="1" lang="en-US" altLang="ja-JP" sz="1100" b="0" u="none">
                <a:solidFill>
                  <a:sysClr val="windowText" lastClr="000000"/>
                </a:solidFill>
                <a:latin typeface="+mn-ea"/>
                <a:ea typeface="+mn-ea"/>
              </a:rPr>
              <a:t>5.</a:t>
            </a:r>
            <a:r>
              <a:rPr kumimoji="1" lang="ja-JP" altLang="ja-JP" sz="1100" b="0">
                <a:solidFill>
                  <a:sysClr val="windowText" lastClr="000000"/>
                </a:solidFill>
                <a:effectLst/>
                <a:latin typeface="+mn-lt"/>
                <a:ea typeface="+mn-ea"/>
                <a:cs typeface="+mn-cs"/>
              </a:rPr>
              <a:t>財源の内訳の「</a:t>
            </a:r>
            <a:r>
              <a:rPr kumimoji="1" lang="ja-JP" altLang="en-US" sz="1100" b="0">
                <a:solidFill>
                  <a:sysClr val="windowText" lastClr="000000"/>
                </a:solidFill>
                <a:effectLst/>
                <a:latin typeface="+mn-lt"/>
                <a:ea typeface="+mn-ea"/>
                <a:cs typeface="+mn-cs"/>
              </a:rPr>
              <a:t>自己負担</a:t>
            </a:r>
            <a:r>
              <a:rPr kumimoji="1" lang="ja-JP" altLang="ja-JP" sz="1100" b="0">
                <a:solidFill>
                  <a:sysClr val="windowText" lastClr="000000"/>
                </a:solidFill>
                <a:effectLst/>
                <a:latin typeface="+mn-lt"/>
                <a:ea typeface="+mn-ea"/>
                <a:cs typeface="+mn-cs"/>
              </a:rPr>
              <a:t>」の欄が黄色（エ</a:t>
            </a:r>
            <a:endParaRPr kumimoji="1" lang="en-US" altLang="ja-JP" sz="1100" b="0">
              <a:solidFill>
                <a:sysClr val="windowText" lastClr="000000"/>
              </a:solidFill>
              <a:effectLst/>
              <a:latin typeface="+mn-lt"/>
              <a:ea typeface="+mn-ea"/>
              <a:cs typeface="+mn-cs"/>
            </a:endParaRPr>
          </a:p>
          <a:p>
            <a:r>
              <a:rPr kumimoji="1" lang="ja-JP" altLang="en-US" sz="1100" b="0">
                <a:solidFill>
                  <a:sysClr val="windowText" lastClr="000000"/>
                </a:solidFill>
                <a:effectLst/>
                <a:latin typeface="+mn-lt"/>
                <a:ea typeface="+mn-ea"/>
                <a:cs typeface="+mn-cs"/>
              </a:rPr>
              <a:t>　</a:t>
            </a:r>
            <a:r>
              <a:rPr kumimoji="1" lang="ja-JP" altLang="ja-JP" sz="1100" b="0">
                <a:solidFill>
                  <a:sysClr val="windowText" lastClr="000000"/>
                </a:solidFill>
                <a:effectLst/>
                <a:latin typeface="+mn-lt"/>
                <a:ea typeface="+mn-ea"/>
                <a:cs typeface="+mn-cs"/>
              </a:rPr>
              <a:t>ラー状態）になっている。</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＜原因＞</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baseline="0">
                <a:solidFill>
                  <a:sysClr val="windowText" lastClr="000000"/>
                </a:solidFill>
                <a:effectLst/>
                <a:latin typeface="+mn-lt"/>
                <a:ea typeface="+mn-ea"/>
                <a:cs typeface="+mn-cs"/>
              </a:rPr>
              <a:t> ・</a:t>
            </a:r>
            <a:r>
              <a:rPr kumimoji="1" lang="ja-JP" altLang="en-US" sz="1100" b="0" baseline="0">
                <a:solidFill>
                  <a:sysClr val="windowText" lastClr="000000"/>
                </a:solidFill>
                <a:effectLst/>
                <a:latin typeface="+mn-lt"/>
                <a:ea typeface="+mn-ea"/>
                <a:cs typeface="+mn-cs"/>
              </a:rPr>
              <a:t>自己負担がマイナス（黒字）となっている。</a:t>
            </a:r>
            <a:r>
              <a:rPr kumimoji="1" lang="ja-JP" altLang="ja-JP" sz="1100" b="0">
                <a:solidFill>
                  <a:sysClr val="windowText" lastClr="000000"/>
                </a:solidFill>
                <a:effectLst/>
                <a:latin typeface="+mn-lt"/>
                <a:ea typeface="+mn-ea"/>
                <a:cs typeface="+mn-cs"/>
              </a:rPr>
              <a:t>　 </a:t>
            </a:r>
            <a:r>
              <a:rPr kumimoji="1" lang="ja-JP" altLang="en-US" sz="1100" b="0">
                <a:solidFill>
                  <a:sysClr val="windowText" lastClr="000000"/>
                </a:solidFill>
                <a:effectLst/>
                <a:latin typeface="+mn-lt"/>
                <a:ea typeface="+mn-ea"/>
                <a:cs typeface="+mn-cs"/>
              </a:rPr>
              <a:t>　</a:t>
            </a:r>
            <a:endParaRPr kumimoji="1" lang="en-US" altLang="ja-JP" sz="1100" b="0">
              <a:solidFill>
                <a:sysClr val="windowText" lastClr="000000"/>
              </a:solidFill>
              <a:effectLst/>
              <a:latin typeface="+mn-lt"/>
              <a:ea typeface="+mn-ea"/>
              <a:cs typeface="+mn-cs"/>
            </a:endParaRPr>
          </a:p>
          <a:p>
            <a:r>
              <a:rPr kumimoji="1" lang="ja-JP" altLang="en-US" sz="1100" b="0">
                <a:solidFill>
                  <a:sysClr val="windowText" lastClr="000000"/>
                </a:solidFill>
                <a:effectLst/>
                <a:latin typeface="+mn-lt"/>
                <a:ea typeface="+mn-ea"/>
                <a:cs typeface="+mn-cs"/>
              </a:rPr>
              <a:t>　</a:t>
            </a:r>
            <a:r>
              <a:rPr kumimoji="1" lang="ja-JP" altLang="ja-JP" sz="1100" b="0">
                <a:solidFill>
                  <a:sysClr val="windowText" lastClr="000000"/>
                </a:solidFill>
                <a:effectLst/>
                <a:latin typeface="+mn-lt"/>
                <a:ea typeface="+mn-ea"/>
                <a:cs typeface="+mn-cs"/>
              </a:rPr>
              <a:t>＜解決方法＞</a:t>
            </a:r>
            <a:endParaRPr lang="ja-JP" altLang="ja-JP">
              <a:solidFill>
                <a:sysClr val="windowText" lastClr="000000"/>
              </a:solidFill>
              <a:effectLst/>
            </a:endParaRPr>
          </a:p>
          <a:p>
            <a:r>
              <a:rPr kumimoji="1" lang="en-US" altLang="ja-JP" sz="1100" b="0" baseline="0">
                <a:solidFill>
                  <a:sysClr val="windowText" lastClr="000000"/>
                </a:solidFill>
                <a:effectLst/>
                <a:latin typeface="+mn-lt"/>
                <a:ea typeface="+mn-ea"/>
                <a:cs typeface="+mn-cs"/>
              </a:rPr>
              <a:t> </a:t>
            </a:r>
            <a:r>
              <a:rPr kumimoji="1" lang="ja-JP" altLang="ja-JP" sz="1100" b="0" baseline="0">
                <a:solidFill>
                  <a:sysClr val="windowText" lastClr="000000"/>
                </a:solidFill>
                <a:effectLst/>
                <a:latin typeface="+mn-lt"/>
                <a:ea typeface="+mn-ea"/>
                <a:cs typeface="+mn-cs"/>
              </a:rPr>
              <a:t>　・</a:t>
            </a:r>
            <a:r>
              <a:rPr kumimoji="1" lang="ja-JP" altLang="en-US" sz="1100" b="0" baseline="0">
                <a:solidFill>
                  <a:sysClr val="windowText" lastClr="000000"/>
                </a:solidFill>
                <a:effectLst/>
                <a:latin typeface="+mn-lt"/>
                <a:ea typeface="+mn-ea"/>
                <a:cs typeface="+mn-cs"/>
              </a:rPr>
              <a:t>自己負担がプラスとなるよう、</a:t>
            </a:r>
            <a:r>
              <a:rPr kumimoji="1" lang="en-US" altLang="ja-JP" sz="1100" b="0" baseline="0">
                <a:solidFill>
                  <a:sysClr val="windowText" lastClr="000000"/>
                </a:solidFill>
                <a:effectLst/>
                <a:latin typeface="+mn-lt"/>
                <a:ea typeface="+mn-ea"/>
                <a:cs typeface="+mn-cs"/>
              </a:rPr>
              <a:t>4.</a:t>
            </a:r>
            <a:r>
              <a:rPr kumimoji="1" lang="ja-JP" altLang="en-US" sz="1100" b="0" baseline="0">
                <a:solidFill>
                  <a:sysClr val="windowText" lastClr="000000"/>
                </a:solidFill>
                <a:effectLst/>
                <a:latin typeface="+mn-lt"/>
                <a:ea typeface="+mn-ea"/>
                <a:cs typeface="+mn-cs"/>
              </a:rPr>
              <a:t>事業費の</a:t>
            </a:r>
            <a:endParaRPr kumimoji="1" lang="en-US" altLang="ja-JP" sz="1100" b="0" baseline="0">
              <a:solidFill>
                <a:sysClr val="windowText" lastClr="000000"/>
              </a:solidFill>
              <a:effectLst/>
              <a:latin typeface="+mn-lt"/>
              <a:ea typeface="+mn-ea"/>
              <a:cs typeface="+mn-cs"/>
            </a:endParaRPr>
          </a:p>
          <a:p>
            <a:r>
              <a:rPr kumimoji="1" lang="ja-JP" altLang="en-US" sz="1100" b="0" baseline="0">
                <a:solidFill>
                  <a:sysClr val="windowText" lastClr="000000"/>
                </a:solidFill>
                <a:effectLst/>
                <a:latin typeface="+mn-lt"/>
                <a:ea typeface="+mn-ea"/>
                <a:cs typeface="+mn-cs"/>
              </a:rPr>
              <a:t>　　内訳の助成金の額を減額してください。</a:t>
            </a:r>
            <a:endParaRPr kumimoji="1" lang="en-US" altLang="ja-JP" sz="1100" b="0" baseline="0">
              <a:solidFill>
                <a:sysClr val="windowText" lastClr="000000"/>
              </a:solidFill>
              <a:effectLst/>
              <a:latin typeface="+mn-lt"/>
              <a:ea typeface="+mn-ea"/>
              <a:cs typeface="+mn-cs"/>
            </a:endParaRPr>
          </a:p>
          <a:p>
            <a:r>
              <a:rPr kumimoji="1" lang="ja-JP" altLang="en-US" sz="1100" b="0" u="none">
                <a:solidFill>
                  <a:sysClr val="windowText" lastClr="000000"/>
                </a:solidFill>
                <a:latin typeface="+mn-ea"/>
                <a:ea typeface="+mn-ea"/>
              </a:rPr>
              <a:t>⑥ </a:t>
            </a:r>
            <a:r>
              <a:rPr kumimoji="1" lang="en-US" altLang="ja-JP" sz="1100" b="0" u="none">
                <a:solidFill>
                  <a:sysClr val="windowText" lastClr="000000"/>
                </a:solidFill>
                <a:latin typeface="+mn-ea"/>
                <a:ea typeface="+mn-ea"/>
              </a:rPr>
              <a:t>5.</a:t>
            </a:r>
            <a:r>
              <a:rPr kumimoji="1" lang="ja-JP" altLang="en-US" sz="1100" b="0" u="none">
                <a:solidFill>
                  <a:sysClr val="windowText" lastClr="000000"/>
                </a:solidFill>
                <a:latin typeface="+mn-ea"/>
                <a:ea typeface="+mn-ea"/>
              </a:rPr>
              <a:t>財源の内訳の「財源の内訳」の合計欄が黄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色（エラー状態）になっている。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＜原因＞</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 ・合計額が、</a:t>
            </a:r>
            <a:r>
              <a:rPr kumimoji="1" lang="en-US" altLang="ja-JP" sz="1100" b="0" u="none" baseline="0">
                <a:solidFill>
                  <a:sysClr val="windowText" lastClr="000000"/>
                </a:solidFill>
                <a:latin typeface="+mn-ea"/>
                <a:ea typeface="+mn-ea"/>
              </a:rPr>
              <a:t>4.</a:t>
            </a:r>
            <a:r>
              <a:rPr kumimoji="1" lang="ja-JP" altLang="en-US" sz="1100" b="0" u="none" baseline="0">
                <a:solidFill>
                  <a:sysClr val="windowText" lastClr="000000"/>
                </a:solidFill>
                <a:latin typeface="+mn-ea"/>
                <a:ea typeface="+mn-ea"/>
              </a:rPr>
              <a:t>事業費の内訳の事業費合計と</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あっていない。</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＜解決方法＞</a:t>
            </a:r>
            <a:endParaRPr kumimoji="1" lang="en-US" altLang="ja-JP" sz="1100" b="0" u="none">
              <a:solidFill>
                <a:sysClr val="windowText" lastClr="000000"/>
              </a:solidFill>
              <a:latin typeface="+mn-ea"/>
              <a:ea typeface="+mn-ea"/>
            </a:endParaRPr>
          </a:p>
          <a:p>
            <a:pPr algn="l"/>
            <a:r>
              <a:rPr kumimoji="1" lang="en-US" altLang="ja-JP" sz="1100" b="0" u="none" baseline="0">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en-US" altLang="ja-JP" sz="1100" b="0" u="none" baseline="0">
                <a:solidFill>
                  <a:sysClr val="windowText" lastClr="000000"/>
                </a:solidFill>
                <a:latin typeface="+mn-ea"/>
                <a:ea typeface="+mn-ea"/>
              </a:rPr>
              <a:t>4.</a:t>
            </a:r>
            <a:r>
              <a:rPr kumimoji="1" lang="ja-JP" altLang="en-US" sz="1100" b="0" u="none" baseline="0">
                <a:solidFill>
                  <a:sysClr val="windowText" lastClr="000000"/>
                </a:solidFill>
                <a:latin typeface="+mn-ea"/>
                <a:ea typeface="+mn-ea"/>
              </a:rPr>
              <a:t>事業費の内訳の各事業項目の助成金の額</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を調整してください。</a:t>
            </a:r>
            <a:endParaRPr kumimoji="1" lang="en-US" altLang="ja-JP" sz="1100" b="0" u="none" baseline="0">
              <a:solidFill>
                <a:sysClr val="windowText" lastClr="000000"/>
              </a:solidFill>
              <a:latin typeface="+mn-ea"/>
              <a:ea typeface="+mn-ea"/>
            </a:endParaRPr>
          </a:p>
          <a:p>
            <a:pPr algn="l"/>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本助成事業において、助成金の額は、事業を</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実施するに当たり必要最小限の額としていま</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す。</a:t>
            </a:r>
            <a:endParaRPr kumimoji="1" lang="en-US" altLang="ja-JP" sz="1100" b="0" u="none">
              <a:solidFill>
                <a:sysClr val="windowText" lastClr="000000"/>
              </a:solidFill>
              <a:latin typeface="+mn-ea"/>
              <a:ea typeface="+mn-ea"/>
            </a:endParaRPr>
          </a:p>
        </xdr:txBody>
      </xdr:sp>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9596443" y="2876234"/>
            <a:ext cx="233613" cy="34182"/>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11</xdr:col>
      <xdr:colOff>352425</xdr:colOff>
      <xdr:row>13</xdr:row>
      <xdr:rowOff>95250</xdr:rowOff>
    </xdr:from>
    <xdr:to>
      <xdr:col>16</xdr:col>
      <xdr:colOff>133351</xdr:colOff>
      <xdr:row>65</xdr:row>
      <xdr:rowOff>142874</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6372225" y="3533775"/>
          <a:ext cx="3190876" cy="12496799"/>
          <a:chOff x="10258993" y="2747929"/>
          <a:chExt cx="3781425" cy="1419224"/>
        </a:xfrm>
      </xdr:grpSpPr>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0258993" y="2747929"/>
            <a:ext cx="3781425" cy="1419224"/>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要望書５（積算書）の作成方法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や字のサイズを調節してください。それで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も見切れる場合は、詳細を別紙に記載し、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提出してください。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金額は</a:t>
            </a:r>
            <a:r>
              <a:rPr kumimoji="1" lang="en-US" altLang="ja-JP" sz="1100" b="0" u="none">
                <a:solidFill>
                  <a:sysClr val="windowText" lastClr="000000"/>
                </a:solidFill>
                <a:latin typeface="+mn-ea"/>
                <a:ea typeface="+mn-ea"/>
              </a:rPr>
              <a:t>1</a:t>
            </a:r>
            <a:r>
              <a:rPr kumimoji="1" lang="ja-JP" altLang="en-US" sz="1100" b="0" u="none">
                <a:solidFill>
                  <a:sysClr val="windowText" lastClr="000000"/>
                </a:solidFill>
                <a:latin typeface="+mn-ea"/>
                <a:ea typeface="+mn-ea"/>
              </a:rPr>
              <a:t>円未満切り捨てで自動計算されま</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す。見積金額と合わない場合は、切り捨て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分の計上や、税込みでの単価計上等の対応</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をお願いします。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（シートへ入力後）　　の部分のフィルター</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（▽マーク）をクリックし、「空白セル」の</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チェックを外してください（☑→□）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項目番号が選択されていない。</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入力した文字が見切れている。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a:t>
            </a:r>
            <a:r>
              <a:rPr kumimoji="1" lang="en-US" altLang="ja-JP" sz="1100" b="0" u="none">
                <a:solidFill>
                  <a:sysClr val="windowText" lastClr="000000"/>
                </a:solidFill>
                <a:latin typeface="+mn-ea"/>
                <a:ea typeface="+mn-ea"/>
              </a:rPr>
              <a:t>2(2)</a:t>
            </a:r>
            <a:r>
              <a:rPr kumimoji="1" lang="ja-JP" altLang="en-US" sz="1100" b="0" u="none">
                <a:solidFill>
                  <a:sysClr val="windowText" lastClr="000000"/>
                </a:solidFill>
                <a:latin typeface="+mn-ea"/>
                <a:ea typeface="+mn-ea"/>
              </a:rPr>
              <a:t>事業内容詳細との関連が分からない費用</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がある。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金額が見積書と異なる。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⑤ 添付の見積書（積算根拠資料）に番号がふら</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れていない</a:t>
            </a:r>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u="sng">
              <a:solidFill>
                <a:srgbClr val="00B05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50"/>
                </a:solidFill>
                <a:effectLst/>
                <a:latin typeface="+mn-lt"/>
                <a:ea typeface="+mn-ea"/>
                <a:cs typeface="+mn-cs"/>
              </a:rPr>
              <a:t>対象外となる経費</a:t>
            </a:r>
            <a:endParaRPr kumimoji="1" lang="en-US" altLang="ja-JP" sz="1400" b="1" u="sng">
              <a:solidFill>
                <a:srgbClr val="00B05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rPr>
              <a:t>① 消費税及び地方消費税（募集要領５（３）に該当する場合を除く）</a:t>
            </a:r>
            <a:endParaRPr lang="en-US" altLang="ja-JP" sz="11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rPr>
              <a:t>② 助成対象期間外に発生、支出した経費</a:t>
            </a:r>
            <a:br>
              <a:rPr lang="en-US" altLang="ja-JP" sz="1100">
                <a:solidFill>
                  <a:sysClr val="windowText" lastClr="000000"/>
                </a:solidFill>
                <a:effectLst/>
              </a:rPr>
            </a:br>
            <a:r>
              <a:rPr lang="ja-JP" altLang="en-US" sz="1100">
                <a:solidFill>
                  <a:sysClr val="windowText" lastClr="000000"/>
                </a:solidFill>
                <a:effectLst/>
              </a:rPr>
              <a:t>③ 助成事業者の管理運営に要する経費（事業への使用が限定できる場合を除く）</a:t>
            </a:r>
            <a:br>
              <a:rPr lang="en-US" altLang="ja-JP" sz="1100">
                <a:solidFill>
                  <a:sysClr val="windowText" lastClr="000000"/>
                </a:solidFill>
                <a:effectLst/>
              </a:rPr>
            </a:br>
            <a:r>
              <a:rPr lang="ja-JP" altLang="en-US" sz="1100">
                <a:solidFill>
                  <a:sysClr val="windowText" lastClr="000000"/>
                </a:solidFill>
                <a:effectLst/>
              </a:rPr>
              <a:t>④ 事業実施主体の構成員への発注等の経費（合理性がある場合を除く）</a:t>
            </a:r>
            <a:endParaRPr lang="en-US" altLang="ja-JP" sz="11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rPr>
              <a:t>⑤ 販売目的の成果品製作費（試作段階のものを除く）</a:t>
            </a:r>
            <a:endParaRPr lang="en-US" altLang="ja-JP" sz="1100">
              <a:solidFill>
                <a:sysClr val="windowText" lastClr="000000"/>
              </a:solidFill>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ea"/>
                <a:ea typeface="+mn-ea"/>
              </a:rPr>
              <a:t>⑥ 一般事務において汎用性のある工具・器具、機器、ソフトウェア等の購入経費（事業への使用が限定できる場合を除く）</a:t>
            </a:r>
            <a:endParaRPr lang="en-US" altLang="ja-JP" sz="1100">
              <a:solidFill>
                <a:sysClr val="windowText" lastClr="000000"/>
              </a:solidFill>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ea"/>
                <a:ea typeface="+mn-ea"/>
              </a:rPr>
              <a:t>⑦ 施設整備、機械の導入、設備の設置（</a:t>
            </a:r>
            <a:r>
              <a:rPr lang="en-US" altLang="ja-JP" sz="1100">
                <a:solidFill>
                  <a:sysClr val="windowText" lastClr="000000"/>
                </a:solidFill>
                <a:effectLst/>
                <a:latin typeface="+mn-ea"/>
                <a:ea typeface="+mn-ea"/>
              </a:rPr>
              <a:t>20</a:t>
            </a:r>
            <a:r>
              <a:rPr lang="ja-JP" altLang="en-US" sz="1100">
                <a:solidFill>
                  <a:sysClr val="windowText" lastClr="000000"/>
                </a:solidFill>
                <a:effectLst/>
                <a:latin typeface="+mn-ea"/>
                <a:ea typeface="+mn-ea"/>
              </a:rPr>
              <a:t>万円以上のホームページ制作費等を含む）に要する経費（ソフト事業に付随し、事業費の５割以内のものを除く）</a:t>
            </a:r>
            <a:endParaRPr lang="en-US" altLang="ja-JP" sz="1100">
              <a:solidFill>
                <a:sysClr val="windowText" lastClr="000000"/>
              </a:solidFill>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aseline="0">
                <a:solidFill>
                  <a:sysClr val="windowText" lastClr="000000"/>
                </a:solidFill>
                <a:effectLst/>
                <a:latin typeface="+mn-ea"/>
                <a:ea typeface="+mn-ea"/>
              </a:rPr>
              <a:t>⑧ </a:t>
            </a:r>
            <a:r>
              <a:rPr lang="ja-JP" altLang="en-US" sz="1100">
                <a:solidFill>
                  <a:sysClr val="windowText" lastClr="000000"/>
                </a:solidFill>
                <a:effectLst/>
                <a:latin typeface="+mn-ea"/>
                <a:ea typeface="+mn-ea"/>
              </a:rPr>
              <a:t>飲食の経費（概ね千円以下のスタッフ弁当、飲料を除く）</a:t>
            </a:r>
            <a:endParaRPr lang="en-US" altLang="ja-JP" sz="1100">
              <a:solidFill>
                <a:sysClr val="windowText" lastClr="000000"/>
              </a:solidFill>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ea"/>
                <a:ea typeface="+mn-ea"/>
              </a:rPr>
              <a:t>⑨ 資格や免許の取得に係る申請料、登録料などの直接経費（司法書士等へ登録を依頼する際の委託料、手数料といった間接経費を除く）</a:t>
            </a:r>
            <a:endParaRPr lang="en-US" altLang="ja-JP" sz="1100">
              <a:solidFill>
                <a:sysClr val="windowText" lastClr="000000"/>
              </a:solidFill>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ea"/>
                <a:ea typeface="+mn-ea"/>
              </a:rPr>
              <a:t>⑩ 大会等における賞金、金券（地域商店街等活性化に関する商品券等を除く）、景品（地域特産品及び大会等への再訪を促すためのグッズを除く）の購入経費</a:t>
            </a:r>
            <a:endParaRPr lang="en-US" altLang="ja-JP" sz="1100">
              <a:solidFill>
                <a:sysClr val="windowText" lastClr="000000"/>
              </a:solidFill>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ea"/>
                <a:ea typeface="+mn-ea"/>
              </a:rPr>
              <a:t>⑪ その他、過大と思われる経費</a:t>
            </a:r>
            <a:endParaRPr lang="en-US" altLang="ja-JP" sz="1100">
              <a:solidFill>
                <a:sysClr val="windowText" lastClr="000000"/>
              </a:solidFill>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400">
              <a:solidFill>
                <a:sysClr val="windowText" lastClr="000000"/>
              </a:solidFill>
              <a:effectLst/>
              <a:latin typeface="+mn-ea"/>
              <a:ea typeface="+mn-ea"/>
            </a:endParaRPr>
          </a:p>
          <a:p>
            <a:pPr algn="l"/>
            <a:endParaRPr kumimoji="1" lang="en-US" altLang="ja-JP" sz="1100" b="0" u="none">
              <a:solidFill>
                <a:sysClr val="windowText" lastClr="000000"/>
              </a:solidFill>
              <a:latin typeface="+mn-ea"/>
              <a:ea typeface="+mn-ea"/>
            </a:endParaRPr>
          </a:p>
        </xdr:txBody>
      </xdr:sp>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10634923" y="2786475"/>
            <a:ext cx="222325" cy="28319"/>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12064340" y="3074673"/>
            <a:ext cx="226463" cy="26989"/>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53</xdr:col>
      <xdr:colOff>0</xdr:colOff>
      <xdr:row>6</xdr:row>
      <xdr:rowOff>95250</xdr:rowOff>
    </xdr:from>
    <xdr:to>
      <xdr:col>76</xdr:col>
      <xdr:colOff>66675</xdr:colOff>
      <xdr:row>41</xdr:row>
      <xdr:rowOff>2047875</xdr:rowOff>
    </xdr:to>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7800975" y="1457325"/>
          <a:ext cx="3352800" cy="11544300"/>
          <a:chOff x="7124700" y="6400800"/>
          <a:chExt cx="3352800" cy="7667625"/>
        </a:xfrm>
      </xdr:grpSpPr>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7124700" y="6400800"/>
            <a:ext cx="3352800" cy="7667625"/>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申請書の作成方法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シートは申請書１～添付２要望書からの変更</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点等まであります。</a:t>
            </a:r>
            <a:endParaRPr kumimoji="1" lang="en-US" altLang="ja-JP" sz="1100" b="0" u="none">
              <a:solidFill>
                <a:sysClr val="windowText" lastClr="000000"/>
              </a:solidFill>
              <a:latin typeface="+mn-ea"/>
              <a:ea typeface="+mn-ea"/>
            </a:endParaRPr>
          </a:p>
          <a:p>
            <a:pPr algn="l"/>
            <a:r>
              <a:rPr kumimoji="1" lang="ja-JP" altLang="en-US" sz="1100" b="0" u="none">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を調節してください。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a:t>
            </a:r>
            <a:r>
              <a:rPr kumimoji="1" lang="ja-JP" altLang="en-US" sz="1100" b="0" u="none" baseline="0">
                <a:solidFill>
                  <a:sysClr val="windowText" lastClr="000000"/>
                </a:solidFill>
                <a:latin typeface="+mn-ea"/>
                <a:ea typeface="+mn-ea"/>
              </a:rPr>
              <a:t> 　　の部分を入力してください。</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a:t>
            </a:r>
            <a:r>
              <a:rPr kumimoji="1" lang="en-US" altLang="ja-JP" sz="1100" b="0" u="none" baseline="0">
                <a:solidFill>
                  <a:sysClr val="windowText" lastClr="000000"/>
                </a:solidFill>
                <a:latin typeface="+mn-ea"/>
                <a:ea typeface="+mn-ea"/>
              </a:rPr>
              <a:t>※</a:t>
            </a:r>
            <a:r>
              <a:rPr kumimoji="1" lang="ja-JP" altLang="en-US" sz="1100" b="0" u="none" baseline="0">
                <a:solidFill>
                  <a:sysClr val="windowText" lastClr="000000"/>
                </a:solidFill>
                <a:latin typeface="+mn-ea"/>
                <a:ea typeface="+mn-ea"/>
              </a:rPr>
              <a:t>入力の補助として、要望書の内容を自動転記</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しています。</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a:t>
            </a:r>
            <a:r>
              <a:rPr kumimoji="1" lang="en-US" altLang="ja-JP" sz="1100" b="0" u="none" baseline="0">
                <a:solidFill>
                  <a:sysClr val="windowText" lastClr="000000"/>
                </a:solidFill>
                <a:latin typeface="+mn-ea"/>
                <a:ea typeface="+mn-ea"/>
              </a:rPr>
              <a:t>※</a:t>
            </a:r>
            <a:r>
              <a:rPr kumimoji="1" lang="ja-JP" altLang="en-US" sz="1100" b="0" u="none" baseline="0">
                <a:solidFill>
                  <a:sysClr val="windowText" lastClr="000000"/>
                </a:solidFill>
                <a:latin typeface="+mn-ea"/>
                <a:ea typeface="+mn-ea"/>
              </a:rPr>
              <a:t>入力内容に変更がない場合は編集不要です。</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sng">
                <a:solidFill>
                  <a:srgbClr val="FF0000"/>
                </a:solidFill>
                <a:latin typeface="+mn-ea"/>
                <a:ea typeface="+mn-ea"/>
              </a:rPr>
              <a:t>入力内容に変更がある場合は以下の方法によ</a:t>
            </a:r>
            <a:endParaRPr kumimoji="1" lang="en-US" altLang="ja-JP" sz="1100" b="0" u="sng">
              <a:solidFill>
                <a:srgbClr val="FF0000"/>
              </a:solidFill>
              <a:latin typeface="+mn-ea"/>
              <a:ea typeface="+mn-ea"/>
            </a:endParaRPr>
          </a:p>
          <a:p>
            <a:pPr algn="l"/>
            <a:r>
              <a:rPr kumimoji="1" lang="ja-JP" altLang="en-US" sz="1100" b="0" u="none">
                <a:solidFill>
                  <a:srgbClr val="FF0000"/>
                </a:solidFill>
                <a:latin typeface="+mn-ea"/>
                <a:ea typeface="+mn-ea"/>
              </a:rPr>
              <a:t>　　</a:t>
            </a:r>
            <a:r>
              <a:rPr kumimoji="1" lang="ja-JP" altLang="en-US" sz="1100" b="0" u="sng">
                <a:solidFill>
                  <a:srgbClr val="FF0000"/>
                </a:solidFill>
                <a:latin typeface="+mn-ea"/>
                <a:ea typeface="+mn-ea"/>
              </a:rPr>
              <a:t>り編集をお願いします。</a:t>
            </a:r>
            <a:endParaRPr kumimoji="1" lang="en-US" altLang="ja-JP" sz="1100" b="0" u="sng">
              <a:solidFill>
                <a:srgbClr val="FF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sng">
                <a:solidFill>
                  <a:sysClr val="windowText" lastClr="000000"/>
                </a:solidFill>
                <a:latin typeface="+mn-ea"/>
                <a:ea typeface="+mn-ea"/>
              </a:rPr>
              <a:t>関数を削除し、直接入力</a:t>
            </a:r>
            <a:endParaRPr kumimoji="1" lang="en-US" altLang="ja-JP" sz="1100" b="0" u="sng">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sng">
                <a:solidFill>
                  <a:sysClr val="windowText" lastClr="000000"/>
                </a:solidFill>
                <a:latin typeface="+mn-ea"/>
                <a:ea typeface="+mn-ea"/>
              </a:rPr>
              <a:t>該当セルをコピーし、同じセルに値貼り付</a:t>
            </a:r>
            <a:endParaRPr kumimoji="1" lang="en-US" altLang="ja-JP" sz="1100" b="0" u="sng">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sng">
                <a:solidFill>
                  <a:sysClr val="windowText" lastClr="000000"/>
                </a:solidFill>
                <a:latin typeface="+mn-ea"/>
                <a:ea typeface="+mn-ea"/>
              </a:rPr>
              <a:t>け後、直接編集</a:t>
            </a:r>
            <a:endParaRPr kumimoji="1" lang="en-US" altLang="ja-JP" sz="1100" b="0" u="sng">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要望書と異なる入力については、一部自動で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赤字となります。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（該当のシートへ入力後）申請書２、申請書</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５の　　の部分のフィルター（▽マーク）を</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クリックし、「空白セル」のチェックを外し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添付書類（見積書（積算根拠資料）、定款・</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規約、役員名簿、決算資料（新規設立につき</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未作成の場合は予算書）、その他参考資（任</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意））とともに、郵送＋メールで提出してくだ</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a:solidFill>
                  <a:sysClr val="windowText" lastClr="000000"/>
                </a:solidFill>
                <a:latin typeface="+mn-ea"/>
                <a:ea typeface="+mn-ea"/>
              </a:rPr>
              <a:t>① 入力が完了していないセル・シートがある。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sng">
                <a:solidFill>
                  <a:srgbClr val="FF0000"/>
                </a:solidFill>
                <a:latin typeface="+mn-ea"/>
                <a:ea typeface="+mn-ea"/>
              </a:rPr>
              <a:t>添付資料</a:t>
            </a:r>
            <a:r>
              <a:rPr kumimoji="1" lang="en-US" altLang="ja-JP" sz="1100" b="0" u="sng">
                <a:solidFill>
                  <a:srgbClr val="FF0000"/>
                </a:solidFill>
                <a:latin typeface="+mn-ea"/>
                <a:ea typeface="+mn-ea"/>
              </a:rPr>
              <a:t>1.2</a:t>
            </a:r>
            <a:r>
              <a:rPr kumimoji="1" lang="ja-JP" altLang="en-US" sz="1100" b="0" u="sng">
                <a:solidFill>
                  <a:srgbClr val="FF0000"/>
                </a:solidFill>
                <a:latin typeface="+mn-ea"/>
                <a:ea typeface="+mn-ea"/>
              </a:rPr>
              <a:t>も入力してください。</a:t>
            </a:r>
            <a:endParaRPr kumimoji="1" lang="en-US" altLang="ja-JP" sz="1100" b="0" u="sng">
              <a:solidFill>
                <a:srgbClr val="FF0000"/>
              </a:solidFill>
              <a:latin typeface="+mn-ea"/>
              <a:ea typeface="+mn-ea"/>
            </a:endParaRPr>
          </a:p>
          <a:p>
            <a:pPr algn="l"/>
            <a:r>
              <a:rPr kumimoji="1" lang="ja-JP" altLang="en-US" sz="1100" b="0" u="none">
                <a:solidFill>
                  <a:sysClr val="windowText" lastClr="000000"/>
                </a:solidFill>
                <a:latin typeface="+mn-ea"/>
                <a:ea typeface="+mn-ea"/>
              </a:rPr>
              <a:t>② 添付書類が不足している。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要望時に提出したものも含めて全て提出して</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baseline="0">
                <a:solidFill>
                  <a:sysClr val="windowText" lastClr="000000"/>
                </a:solidFill>
                <a:latin typeface="+mn-ea"/>
                <a:ea typeface="+mn-ea"/>
              </a:rPr>
              <a:t>※</a:t>
            </a:r>
            <a:r>
              <a:rPr kumimoji="1" lang="ja-JP" altLang="en-US" sz="1100" b="0" u="none" baseline="0">
                <a:solidFill>
                  <a:sysClr val="windowText" lastClr="000000"/>
                </a:solidFill>
                <a:latin typeface="+mn-ea"/>
                <a:ea typeface="+mn-ea"/>
              </a:rPr>
              <a:t>見積書（積算根拠資料）は原則、全ての経　　　</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費について提出してください。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見積書（積算根拠資料）と</a:t>
            </a:r>
            <a:r>
              <a:rPr kumimoji="1" lang="en-US" altLang="ja-JP" sz="1100" b="0" u="none">
                <a:solidFill>
                  <a:sysClr val="windowText" lastClr="000000"/>
                </a:solidFill>
                <a:latin typeface="+mn-ea"/>
                <a:ea typeface="+mn-ea"/>
              </a:rPr>
              <a:t>10.</a:t>
            </a:r>
            <a:r>
              <a:rPr kumimoji="1" lang="ja-JP" altLang="en-US" sz="1100" b="0" u="none">
                <a:solidFill>
                  <a:sysClr val="windowText" lastClr="000000"/>
                </a:solidFill>
                <a:latin typeface="+mn-ea"/>
                <a:ea typeface="+mn-ea"/>
              </a:rPr>
              <a:t>経費内訳の金額が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合っていない。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助成金が事業費の</a:t>
            </a:r>
            <a:r>
              <a:rPr kumimoji="1" lang="en-US" altLang="ja-JP" sz="1100" b="0" u="none">
                <a:solidFill>
                  <a:sysClr val="windowText" lastClr="000000"/>
                </a:solidFill>
                <a:latin typeface="+mn-ea"/>
                <a:ea typeface="+mn-ea"/>
              </a:rPr>
              <a:t>8</a:t>
            </a:r>
            <a:r>
              <a:rPr kumimoji="1" lang="ja-JP" altLang="en-US" sz="1100" b="0" u="none">
                <a:solidFill>
                  <a:sysClr val="windowText" lastClr="000000"/>
                </a:solidFill>
                <a:latin typeface="+mn-ea"/>
                <a:ea typeface="+mn-ea"/>
              </a:rPr>
              <a:t>割以下（千円未満切り捨</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て）、採択額以下になっていない。</a:t>
            </a:r>
            <a:endParaRPr kumimoji="1" lang="en-US" altLang="ja-JP" sz="1100" b="0" u="none">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⑤ 要望書からの変更にあたり、要望書のシートを</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編集している。</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⑥ 申請書への押印がない。</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⑦ </a:t>
            </a:r>
            <a:r>
              <a:rPr kumimoji="1" lang="en-US" altLang="ja-JP" sz="1100" b="0" u="none">
                <a:solidFill>
                  <a:sysClr val="windowText" lastClr="000000"/>
                </a:solidFill>
                <a:latin typeface="+mn-ea"/>
                <a:ea typeface="+mn-ea"/>
              </a:rPr>
              <a:t>6.(2)</a:t>
            </a:r>
            <a:r>
              <a:rPr kumimoji="1" lang="ja-JP" altLang="en-US" sz="1100" b="0" u="none">
                <a:solidFill>
                  <a:sysClr val="windowText" lastClr="000000"/>
                </a:solidFill>
                <a:latin typeface="+mn-ea"/>
                <a:ea typeface="+mn-ea"/>
              </a:rPr>
              <a:t>事業内容詳細の事業内容説明が漠然とし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⑧ 文字数が多く、セル内に文字が収まっていな</a:t>
            </a:r>
            <a:endParaRPr kumimoji="1" lang="en-US" altLang="ja-JP" sz="1100" b="0" u="none">
              <a:solidFill>
                <a:sysClr val="windowText" lastClr="000000"/>
              </a:solidFill>
              <a:latin typeface="+mn-ea"/>
              <a:ea typeface="+mn-ea"/>
            </a:endParaRPr>
          </a:p>
          <a:p>
            <a:pPr algn="l"/>
            <a:r>
              <a:rPr kumimoji="1" lang="en-US" altLang="ja-JP" sz="1100" b="0" u="none" baseline="0">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ja-JP" altLang="en-US" sz="1100" b="0" u="none">
                <a:solidFill>
                  <a:sysClr val="windowText" lastClr="000000"/>
                </a:solidFill>
                <a:latin typeface="+mn-ea"/>
                <a:ea typeface="+mn-ea"/>
              </a:rPr>
              <a:t>い。</a:t>
            </a:r>
          </a:p>
        </xdr:txBody>
      </xdr:sp>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7438484" y="6628450"/>
            <a:ext cx="200566" cy="126629"/>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426401" y="7723022"/>
            <a:ext cx="174549" cy="125137"/>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686676" y="9608297"/>
            <a:ext cx="161924" cy="101223"/>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47</xdr:col>
      <xdr:colOff>57149</xdr:colOff>
      <xdr:row>2</xdr:row>
      <xdr:rowOff>85725</xdr:rowOff>
    </xdr:from>
    <xdr:to>
      <xdr:col>71</xdr:col>
      <xdr:colOff>57149</xdr:colOff>
      <xdr:row>8</xdr:row>
      <xdr:rowOff>904875</xdr:rowOff>
    </xdr:to>
    <xdr:grpSp>
      <xdr:nvGrpSpPr>
        <xdr:cNvPr id="3" name="グループ化 2">
          <a:extLst>
            <a:ext uri="{FF2B5EF4-FFF2-40B4-BE49-F238E27FC236}">
              <a16:creationId xmlns:a16="http://schemas.microsoft.com/office/drawing/2014/main" id="{00000000-0008-0000-0800-000003000000}"/>
            </a:ext>
          </a:extLst>
        </xdr:cNvPr>
        <xdr:cNvGrpSpPr/>
      </xdr:nvGrpSpPr>
      <xdr:grpSpPr>
        <a:xfrm>
          <a:off x="7086599" y="561975"/>
          <a:ext cx="3476625" cy="7524750"/>
          <a:chOff x="9186649" y="2739989"/>
          <a:chExt cx="3781425" cy="1419224"/>
        </a:xfrm>
      </xdr:grpSpPr>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9186649" y="2739989"/>
            <a:ext cx="3781425" cy="1419224"/>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申請書２の作成方法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入力の補助として、要望書の内容を自動転記</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しています。</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入力内容に変更がない場合は編集不要です。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u="sng">
                <a:solidFill>
                  <a:srgbClr val="FF0000"/>
                </a:solidFill>
                <a:effectLst/>
                <a:latin typeface="+mn-lt"/>
                <a:ea typeface="+mn-ea"/>
                <a:cs typeface="+mn-cs"/>
              </a:rPr>
              <a:t>入力内容に変更がある場合は以下の方法によ</a:t>
            </a:r>
            <a:endParaRPr lang="ja-JP" altLang="ja-JP" u="sng">
              <a:solidFill>
                <a:srgbClr val="FF0000"/>
              </a:solidFill>
              <a:effectLst/>
            </a:endParaRPr>
          </a:p>
          <a:p>
            <a:r>
              <a:rPr kumimoji="1" lang="ja-JP" altLang="ja-JP" sz="1100" b="0" u="none">
                <a:solidFill>
                  <a:srgbClr val="FF0000"/>
                </a:solidFill>
                <a:effectLst/>
                <a:latin typeface="+mn-lt"/>
                <a:ea typeface="+mn-ea"/>
                <a:cs typeface="+mn-cs"/>
              </a:rPr>
              <a:t>　　</a:t>
            </a:r>
            <a:r>
              <a:rPr kumimoji="1" lang="ja-JP" altLang="ja-JP" sz="1100" b="0" u="sng">
                <a:solidFill>
                  <a:srgbClr val="FF0000"/>
                </a:solidFill>
                <a:effectLst/>
                <a:latin typeface="+mn-lt"/>
                <a:ea typeface="+mn-ea"/>
                <a:cs typeface="+mn-cs"/>
              </a:rPr>
              <a:t>り編集をお願いします。</a:t>
            </a:r>
            <a:endParaRPr lang="ja-JP" altLang="ja-JP" u="sng">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関数を削除し、直接入力</a:t>
            </a:r>
            <a:endParaRPr lang="ja-JP" altLang="ja-JP" u="sng">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該当セルをコピーし、同じセルに値貼り付</a:t>
            </a:r>
            <a:endParaRPr lang="ja-JP" altLang="ja-JP" u="sng">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け後、直接編集</a:t>
            </a:r>
            <a:endParaRPr lang="ja-JP" altLang="ja-JP" u="sng">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要望書と異なる入力については、一部自動で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赤字となります。</a:t>
            </a:r>
            <a:endParaRPr kumimoji="1" lang="en-US" altLang="ja-JP" sz="1100" b="0">
              <a:solidFill>
                <a:sysClr val="windowText" lastClr="000000"/>
              </a:solidFill>
              <a:effectLst/>
              <a:latin typeface="+mn-lt"/>
              <a:ea typeface="+mn-ea"/>
              <a:cs typeface="+mn-cs"/>
            </a:endParaRPr>
          </a:p>
          <a:p>
            <a:r>
              <a:rPr kumimoji="1" lang="ja-JP" altLang="en-US"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改行は「</a:t>
            </a:r>
            <a:r>
              <a:rPr kumimoji="1" lang="en-US" altLang="ja-JP" sz="1100" b="0">
                <a:solidFill>
                  <a:sysClr val="windowText" lastClr="000000"/>
                </a:solidFill>
                <a:effectLst/>
                <a:latin typeface="+mn-lt"/>
                <a:ea typeface="+mn-ea"/>
                <a:cs typeface="+mn-cs"/>
              </a:rPr>
              <a:t>Alt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Enter</a:t>
            </a:r>
            <a:r>
              <a:rPr kumimoji="1" lang="ja-JP" altLang="ja-JP" sz="1100" b="0">
                <a:solidFill>
                  <a:sysClr val="windowText" lastClr="000000"/>
                </a:solidFill>
                <a:effectLst/>
                <a:latin typeface="+mn-lt"/>
                <a:ea typeface="+mn-ea"/>
                <a:cs typeface="+mn-cs"/>
              </a:rPr>
              <a:t>」（同時押し）で可　</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能です。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入力した文字が見切れる場合は、行の高さ</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や字のサイズを調節してください。それで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も見切れる場合は、詳細を別紙に記載し、</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提出してください。</a:t>
            </a:r>
            <a:endParaRPr lang="ja-JP" altLang="ja-JP">
              <a:solidFill>
                <a:sysClr val="windowText" lastClr="000000"/>
              </a:solidFill>
              <a:effectLst/>
            </a:endParaRPr>
          </a:p>
          <a:p>
            <a:pPr algn="l"/>
            <a:r>
              <a:rPr kumimoji="1" lang="ja-JP" altLang="en-US" sz="1100" b="0" u="none">
                <a:solidFill>
                  <a:sysClr val="windowText" lastClr="000000"/>
                </a:solidFill>
                <a:latin typeface="+mn-ea"/>
                <a:ea typeface="+mn-ea"/>
              </a:rPr>
              <a:t>② （シートへ入力後）　　の部分のフィルター</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（▽マーク）をクリックし、「空白セル」の</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チェックを外してください（☑→□）</a:t>
            </a:r>
            <a:endParaRPr kumimoji="1" lang="en-US" altLang="ja-JP" sz="1100" b="0" u="none">
              <a:solidFill>
                <a:sysClr val="windowText" lastClr="000000"/>
              </a:solidFill>
              <a:latin typeface="+mn-ea"/>
              <a:ea typeface="+mn-ea"/>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事業概要や積算書（費用の内容）と連動する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内容になっていない。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内容説明が漠然としている。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a:t>
            </a:r>
            <a:r>
              <a:rPr kumimoji="1" lang="ja-JP" altLang="en-US" sz="1100" b="0" u="none" baseline="0">
                <a:solidFill>
                  <a:sysClr val="windowText" lastClr="000000"/>
                </a:solidFill>
                <a:latin typeface="+mn-ea"/>
                <a:ea typeface="+mn-ea"/>
              </a:rPr>
              <a:t> 連携先ではなく連絡先を入力している。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⑤ 具体的な数値目標が設定されていない。</a:t>
            </a:r>
            <a:endParaRPr kumimoji="1" lang="en-US" altLang="ja-JP" sz="1100" b="0" u="none">
              <a:solidFill>
                <a:sysClr val="windowText" lastClr="000000"/>
              </a:solidFill>
              <a:latin typeface="+mn-ea"/>
              <a:ea typeface="+mn-ea"/>
            </a:endParaRPr>
          </a:p>
        </xdr:txBody>
      </xdr:sp>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9542785" y="2812255"/>
            <a:ext cx="182588" cy="31959"/>
          </a:xfrm>
          <a:prstGeom prst="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10870458" y="3567669"/>
            <a:ext cx="181005" cy="3418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47</xdr:col>
      <xdr:colOff>47625</xdr:colOff>
      <xdr:row>2</xdr:row>
      <xdr:rowOff>381000</xdr:rowOff>
    </xdr:from>
    <xdr:to>
      <xdr:col>71</xdr:col>
      <xdr:colOff>9525</xdr:colOff>
      <xdr:row>11</xdr:row>
      <xdr:rowOff>276225</xdr:rowOff>
    </xdr:to>
    <xdr:grpSp>
      <xdr:nvGrpSpPr>
        <xdr:cNvPr id="2" name="グループ化 1">
          <a:extLst>
            <a:ext uri="{FF2B5EF4-FFF2-40B4-BE49-F238E27FC236}">
              <a16:creationId xmlns:a16="http://schemas.microsoft.com/office/drawing/2014/main" id="{00000000-0008-0000-0900-000002000000}"/>
            </a:ext>
          </a:extLst>
        </xdr:cNvPr>
        <xdr:cNvGrpSpPr/>
      </xdr:nvGrpSpPr>
      <xdr:grpSpPr>
        <a:xfrm>
          <a:off x="7019925" y="857250"/>
          <a:ext cx="3390900" cy="6410325"/>
          <a:chOff x="9378542" y="2710267"/>
          <a:chExt cx="3781425" cy="1419224"/>
        </a:xfrm>
      </xdr:grpSpPr>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9378542" y="2710267"/>
            <a:ext cx="3781425" cy="1419224"/>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申請書３の作成方法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入力の補助として、要望書の内容を自動転記</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しています。</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入力内容に変更がない場合は編集不要です。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u="sng">
                <a:solidFill>
                  <a:srgbClr val="FF0000"/>
                </a:solidFill>
                <a:effectLst/>
                <a:latin typeface="+mn-lt"/>
                <a:ea typeface="+mn-ea"/>
                <a:cs typeface="+mn-cs"/>
              </a:rPr>
              <a:t>入力内容に変更がある場合は以下の方法によ</a:t>
            </a:r>
            <a:endParaRPr lang="ja-JP" altLang="ja-JP" u="sng">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rgbClr val="FF0000"/>
                </a:solidFill>
                <a:effectLst/>
                <a:latin typeface="+mn-lt"/>
                <a:ea typeface="+mn-ea"/>
                <a:cs typeface="+mn-cs"/>
              </a:rPr>
              <a:t>り編集をお願いします。</a:t>
            </a:r>
            <a:endParaRPr lang="ja-JP" altLang="ja-JP" u="sng">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関数を削除し、直接入力</a:t>
            </a:r>
            <a:endParaRPr lang="ja-JP" altLang="ja-JP" u="sng">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該当セルをコピーし、同じセルに値貼り付</a:t>
            </a:r>
            <a:endParaRPr lang="ja-JP" altLang="ja-JP" u="sng">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け後、直接編集</a:t>
            </a:r>
            <a:endParaRPr lang="ja-JP" altLang="ja-JP" u="sng">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要望書と異なる入力については、一部自動で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赤字となります。</a:t>
            </a:r>
            <a:endParaRPr kumimoji="1" lang="en-US" altLang="ja-JP" sz="1100" b="0">
              <a:solidFill>
                <a:sysClr val="windowText" lastClr="000000"/>
              </a:solidFill>
              <a:effectLst/>
              <a:latin typeface="+mn-lt"/>
              <a:ea typeface="+mn-ea"/>
              <a:cs typeface="+mn-cs"/>
            </a:endParaRPr>
          </a:p>
          <a:p>
            <a:r>
              <a:rPr kumimoji="1" lang="ja-JP" altLang="en-US"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改行は「</a:t>
            </a:r>
            <a:r>
              <a:rPr kumimoji="1" lang="en-US" altLang="ja-JP" sz="1100" b="0">
                <a:solidFill>
                  <a:sysClr val="windowText" lastClr="000000"/>
                </a:solidFill>
                <a:effectLst/>
                <a:latin typeface="+mn-lt"/>
                <a:ea typeface="+mn-ea"/>
                <a:cs typeface="+mn-cs"/>
              </a:rPr>
              <a:t>Alt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Enter</a:t>
            </a:r>
            <a:r>
              <a:rPr kumimoji="1" lang="ja-JP" altLang="ja-JP" sz="1100" b="0">
                <a:solidFill>
                  <a:sysClr val="windowText" lastClr="000000"/>
                </a:solidFill>
                <a:effectLst/>
                <a:latin typeface="+mn-lt"/>
                <a:ea typeface="+mn-ea"/>
                <a:cs typeface="+mn-cs"/>
              </a:rPr>
              <a:t>」（同時押し）で可　</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能です。</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入力した文字が見切れる場合は、行の高さ</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や字のサイズを調節してください。それで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も見切れる場合は、詳細を別紙に記載し、</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提出してください。</a:t>
            </a:r>
            <a:endParaRPr lang="ja-JP" altLang="ja-JP">
              <a:solidFill>
                <a:sysClr val="windowText" lastClr="000000"/>
              </a:solidFill>
              <a:effectLst/>
            </a:endParaRPr>
          </a:p>
          <a:p>
            <a:pPr algn="l"/>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助成終了後の展望において、要望事業の今後</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が記載されていない。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③ 継続体制が漠然としている。</a:t>
            </a:r>
            <a:endParaRPr kumimoji="1" lang="en-US" altLang="ja-JP" sz="1100" b="0" u="none">
              <a:solidFill>
                <a:sysClr val="windowText" lastClr="000000"/>
              </a:solidFill>
              <a:latin typeface="+mn-ea"/>
              <a:ea typeface="+mn-ea"/>
            </a:endParaRPr>
          </a:p>
        </xdr:txBody>
      </xdr:sp>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9732562" y="2789911"/>
            <a:ext cx="219567" cy="44776"/>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42</xdr:col>
      <xdr:colOff>57150</xdr:colOff>
      <xdr:row>1</xdr:row>
      <xdr:rowOff>257175</xdr:rowOff>
    </xdr:from>
    <xdr:to>
      <xdr:col>66</xdr:col>
      <xdr:colOff>114300</xdr:colOff>
      <xdr:row>32</xdr:row>
      <xdr:rowOff>371475</xdr:rowOff>
    </xdr:to>
    <xdr:grpSp>
      <xdr:nvGrpSpPr>
        <xdr:cNvPr id="3" name="グループ化 2">
          <a:extLst>
            <a:ext uri="{FF2B5EF4-FFF2-40B4-BE49-F238E27FC236}">
              <a16:creationId xmlns:a16="http://schemas.microsoft.com/office/drawing/2014/main" id="{00000000-0008-0000-0A00-000003000000}"/>
            </a:ext>
          </a:extLst>
        </xdr:cNvPr>
        <xdr:cNvGrpSpPr/>
      </xdr:nvGrpSpPr>
      <xdr:grpSpPr>
        <a:xfrm>
          <a:off x="6600825" y="695325"/>
          <a:ext cx="3486150" cy="13696950"/>
          <a:chOff x="9220512" y="2705091"/>
          <a:chExt cx="3781425" cy="1865165"/>
        </a:xfrm>
      </xdr:grpSpPr>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9220512" y="2705091"/>
            <a:ext cx="3781425" cy="1865165"/>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latin typeface="+mn-ea"/>
                <a:ea typeface="+mn-ea"/>
              </a:rPr>
              <a:t>申請書４の作成方法</a:t>
            </a:r>
            <a:endParaRPr kumimoji="1" lang="en-US" altLang="ja-JP" sz="1400" b="1" u="sng">
              <a:solidFill>
                <a:srgbClr val="FF0000"/>
              </a:solidFill>
              <a:latin typeface="+mn-ea"/>
              <a:ea typeface="+mn-ea"/>
            </a:endParaRPr>
          </a:p>
          <a:p>
            <a:pPr algn="l"/>
            <a:r>
              <a:rPr kumimoji="1" lang="ja-JP" altLang="en-US" sz="1100" b="0" u="none">
                <a:solidFill>
                  <a:sysClr val="windowText" lastClr="000000"/>
                </a:solidFill>
                <a:latin typeface="+mn-ea"/>
                <a:ea typeface="+mn-ea"/>
              </a:rPr>
              <a:t>① </a:t>
            </a:r>
            <a:r>
              <a:rPr kumimoji="1" lang="ja-JP" altLang="en-US" sz="1100" b="0" u="sng">
                <a:solidFill>
                  <a:srgbClr val="FF0000"/>
                </a:solidFill>
                <a:latin typeface="+mn-ea"/>
                <a:ea typeface="+mn-ea"/>
              </a:rPr>
              <a:t>先に申請書５（経費内訳）を入力してください。</a:t>
            </a:r>
            <a:endParaRPr kumimoji="1" lang="en-US" altLang="ja-JP" sz="1100" b="0" u="sng">
              <a:solidFill>
                <a:srgbClr val="FF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入力すると、申請書４の８</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事業費の内訳</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に事業費の額が表示されます。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② </a:t>
            </a:r>
            <a:r>
              <a:rPr kumimoji="1" lang="ja-JP" altLang="en-US" sz="1100" b="0" u="none">
                <a:latin typeface="+mn-ea"/>
                <a:ea typeface="+mn-ea"/>
              </a:rPr>
              <a:t>　　</a:t>
            </a:r>
            <a:r>
              <a:rPr kumimoji="1" lang="ja-JP" altLang="en-US" sz="1100" b="0" u="none">
                <a:solidFill>
                  <a:sysClr val="windowText" lastClr="000000"/>
                </a:solidFill>
                <a:latin typeface="+mn-ea"/>
                <a:ea typeface="+mn-ea"/>
              </a:rPr>
              <a:t>の部分を入力してください。</a:t>
            </a:r>
            <a:endParaRPr kumimoji="1" lang="en-US" altLang="ja-JP" sz="1100" b="0" u="none">
              <a:solidFill>
                <a:sysClr val="windowText" lastClr="000000"/>
              </a:solidFill>
              <a:latin typeface="+mn-ea"/>
              <a:ea typeface="+mn-ea"/>
            </a:endParaRPr>
          </a:p>
          <a:p>
            <a:r>
              <a:rPr kumimoji="1" lang="ja-JP" altLang="en-US" sz="1100" b="0" u="none">
                <a:solidFill>
                  <a:sysClr val="windowText" lastClr="000000"/>
                </a:solidFill>
                <a:latin typeface="+mn-ea"/>
                <a:ea typeface="+mn-ea"/>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入力の補助として、要望書の内容を自動転記</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しています。</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a:t>
            </a:r>
            <a:r>
              <a:rPr kumimoji="1" lang="en-US" altLang="ja-JP" sz="1100" b="0" baseline="0">
                <a:solidFill>
                  <a:sysClr val="windowText" lastClr="000000"/>
                </a:solidFill>
                <a:effectLst/>
                <a:latin typeface="+mn-lt"/>
                <a:ea typeface="+mn-ea"/>
                <a:cs typeface="+mn-cs"/>
              </a:rPr>
              <a:t>※</a:t>
            </a:r>
            <a:r>
              <a:rPr kumimoji="1" lang="ja-JP" altLang="ja-JP" sz="1100" b="0" baseline="0">
                <a:solidFill>
                  <a:sysClr val="windowText" lastClr="000000"/>
                </a:solidFill>
                <a:effectLst/>
                <a:latin typeface="+mn-lt"/>
                <a:ea typeface="+mn-ea"/>
                <a:cs typeface="+mn-cs"/>
              </a:rPr>
              <a:t>入力内容に変更がない場合は編集不要です。</a:t>
            </a:r>
            <a:endParaRPr kumimoji="0" lang="en-US" altLang="ja-JP" sz="1100" b="0" baseline="0">
              <a:solidFill>
                <a:sysClr val="windowText" lastClr="000000"/>
              </a:solidFill>
              <a:effectLst/>
              <a:latin typeface="+mn-lt"/>
              <a:ea typeface="+mn-ea"/>
              <a:cs typeface="+mn-cs"/>
            </a:endParaRPr>
          </a:p>
          <a:p>
            <a:r>
              <a:rPr kumimoji="1" lang="ja-JP" altLang="en-US"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u="sng">
                <a:solidFill>
                  <a:srgbClr val="FF0000"/>
                </a:solidFill>
                <a:effectLst/>
                <a:latin typeface="+mn-lt"/>
                <a:ea typeface="+mn-ea"/>
                <a:cs typeface="+mn-cs"/>
              </a:rPr>
              <a:t>入力内容に変更がある場合は以下の方法によ</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rgbClr val="FF0000"/>
                </a:solidFill>
                <a:effectLst/>
                <a:latin typeface="+mn-lt"/>
                <a:ea typeface="+mn-ea"/>
                <a:cs typeface="+mn-cs"/>
              </a:rPr>
              <a:t>り編集をお願いします。</a:t>
            </a:r>
            <a:endParaRPr lang="ja-JP" altLang="ja-JP">
              <a:solidFill>
                <a:srgbClr val="FF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関数を削除し、直接入力</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該当セルをコピーし、同じセルに値貼り付</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u="sng">
                <a:solidFill>
                  <a:sysClr val="windowText" lastClr="000000"/>
                </a:solidFill>
                <a:effectLst/>
                <a:latin typeface="+mn-lt"/>
                <a:ea typeface="+mn-ea"/>
                <a:cs typeface="+mn-cs"/>
              </a:rPr>
              <a:t>け後、直接編集</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要望書と異なる入力については、一部自動で</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赤字となります。</a:t>
            </a:r>
            <a:endParaRPr lang="ja-JP" altLang="ja-JP">
              <a:solidFill>
                <a:sysClr val="windowText" lastClr="000000"/>
              </a:solidFill>
              <a:effectLst/>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改行は「</a:t>
            </a:r>
            <a:r>
              <a:rPr kumimoji="1" lang="en-US" altLang="ja-JP" sz="1100" b="0" u="none">
                <a:solidFill>
                  <a:sysClr val="windowText" lastClr="000000"/>
                </a:solidFill>
                <a:latin typeface="+mn-ea"/>
                <a:ea typeface="+mn-ea"/>
              </a:rPr>
              <a:t>Alt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a:t>
            </a:r>
            <a:r>
              <a:rPr kumimoji="1" lang="en-US" altLang="ja-JP" sz="1100" b="0" u="none">
                <a:solidFill>
                  <a:sysClr val="windowText" lastClr="000000"/>
                </a:solidFill>
                <a:latin typeface="+mn-ea"/>
                <a:ea typeface="+mn-ea"/>
              </a:rPr>
              <a:t>Enter</a:t>
            </a:r>
            <a:r>
              <a:rPr kumimoji="1" lang="ja-JP" altLang="en-US" sz="1100" b="0" u="none">
                <a:solidFill>
                  <a:sysClr val="windowText" lastClr="000000"/>
                </a:solidFill>
                <a:latin typeface="+mn-ea"/>
                <a:ea typeface="+mn-ea"/>
              </a:rPr>
              <a:t>」（同時押し）で可　</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能です。</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入力した文字が見切れる場合は、行の高さ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や字のサイズを調節してください。それで</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も見切れる場合は、詳細を別紙に記載し、</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提出してください。</a:t>
            </a:r>
            <a:endParaRPr kumimoji="1" lang="en-US" altLang="ja-JP" sz="1100" b="0" u="none">
              <a:solidFill>
                <a:sysClr val="windowText" lastClr="000000"/>
              </a:solidFill>
              <a:latin typeface="+mn-ea"/>
              <a:ea typeface="+mn-ea"/>
            </a:endParaRPr>
          </a:p>
          <a:p>
            <a:r>
              <a:rPr kumimoji="1" lang="ja-JP" altLang="en-US" sz="1100" b="0" u="none">
                <a:solidFill>
                  <a:sysClr val="windowText" lastClr="000000"/>
                </a:solidFill>
                <a:latin typeface="+mn-ea"/>
                <a:ea typeface="+mn-ea"/>
              </a:rPr>
              <a:t>　</a:t>
            </a:r>
            <a:endParaRPr kumimoji="1" lang="en-US" altLang="ja-JP" sz="1100" b="0" u="none">
              <a:solidFill>
                <a:sysClr val="windowText" lastClr="00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a:solidFill>
                  <a:srgbClr val="00B0F0"/>
                </a:solidFill>
                <a:effectLst/>
                <a:latin typeface="+mn-lt"/>
                <a:ea typeface="+mn-ea"/>
                <a:cs typeface="+mn-cs"/>
              </a:rPr>
              <a:t>よくある間違い等</a:t>
            </a:r>
            <a:endParaRPr lang="ja-JP" altLang="ja-JP" sz="1400">
              <a:solidFill>
                <a:srgbClr val="00B0F0"/>
              </a:solidFill>
              <a:effectLst/>
            </a:endParaRPr>
          </a:p>
          <a:p>
            <a:pPr algn="l"/>
            <a:r>
              <a:rPr kumimoji="1" lang="ja-JP" altLang="en-US" sz="1100" b="0" u="none" baseline="0">
                <a:solidFill>
                  <a:sysClr val="windowText" lastClr="000000"/>
                </a:solidFill>
                <a:latin typeface="+mn-ea"/>
                <a:ea typeface="+mn-ea"/>
              </a:rPr>
              <a:t>① 入力した文字が見切れている。</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② </a:t>
            </a:r>
            <a:r>
              <a:rPr kumimoji="1" lang="ja-JP" altLang="en-US" sz="1100" b="0" u="sng" baseline="0">
                <a:solidFill>
                  <a:srgbClr val="FF0000"/>
                </a:solidFill>
                <a:latin typeface="+mn-ea"/>
                <a:ea typeface="+mn-ea"/>
              </a:rPr>
              <a:t>「助成金の額」の合計が採択額を超えている。</a:t>
            </a:r>
            <a:endParaRPr kumimoji="1" lang="en-US" altLang="ja-JP" sz="1100" b="0" u="sng" baseline="0">
              <a:solidFill>
                <a:srgbClr val="FF0000"/>
              </a:solidFill>
              <a:latin typeface="+mn-ea"/>
              <a:ea typeface="+mn-ea"/>
            </a:endParaRPr>
          </a:p>
          <a:p>
            <a:pPr algn="l"/>
            <a:r>
              <a:rPr kumimoji="1" lang="ja-JP" altLang="en-US" sz="1100" b="0" u="none">
                <a:solidFill>
                  <a:sysClr val="windowText" lastClr="000000"/>
                </a:solidFill>
                <a:latin typeface="+mn-ea"/>
                <a:ea typeface="+mn-ea"/>
              </a:rPr>
              <a:t>③ </a:t>
            </a:r>
            <a:r>
              <a:rPr kumimoji="1" lang="en-US" altLang="ja-JP" sz="1100" b="0" u="none">
                <a:solidFill>
                  <a:sysClr val="windowText" lastClr="000000"/>
                </a:solidFill>
                <a:latin typeface="+mn-ea"/>
                <a:ea typeface="+mn-ea"/>
              </a:rPr>
              <a:t>8.</a:t>
            </a:r>
            <a:r>
              <a:rPr kumimoji="1" lang="ja-JP" altLang="en-US" sz="1100" b="0" u="none">
                <a:solidFill>
                  <a:sysClr val="windowText" lastClr="000000"/>
                </a:solidFill>
                <a:latin typeface="+mn-ea"/>
                <a:ea typeface="+mn-ea"/>
              </a:rPr>
              <a:t>事業費の内訳の「助成金の額」の合計欄が</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黄色（エラー状態）になっている。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＜原因＞</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・助成金の額の合計が事業費の８割を超えて</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ja-JP" altLang="en-US" sz="1100" b="0" u="none">
                <a:solidFill>
                  <a:sysClr val="windowText" lastClr="000000"/>
                </a:solidFill>
                <a:latin typeface="+mn-ea"/>
                <a:ea typeface="+mn-ea"/>
              </a:rPr>
              <a:t>・助成金の額の合計が千円未満切捨となって</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いない。</a:t>
            </a:r>
            <a:endParaRPr kumimoji="1" lang="en-US" altLang="ja-JP" sz="1100" b="0" u="none">
              <a:solidFill>
                <a:sysClr val="windowText" lastClr="000000"/>
              </a:solidFill>
              <a:latin typeface="+mn-ea"/>
              <a:ea typeface="+mn-ea"/>
            </a:endParaRPr>
          </a:p>
          <a:p>
            <a:pPr algn="l"/>
            <a:r>
              <a:rPr kumimoji="1" lang="en-US" altLang="ja-JP" sz="1100" b="0" u="none">
                <a:solidFill>
                  <a:sysClr val="windowText" lastClr="000000"/>
                </a:solidFill>
                <a:latin typeface="+mn-ea"/>
                <a:ea typeface="+mn-ea"/>
              </a:rPr>
              <a:t> </a:t>
            </a:r>
            <a:r>
              <a:rPr kumimoji="1" lang="ja-JP" altLang="en-US" sz="1100" b="0" u="none">
                <a:solidFill>
                  <a:sysClr val="windowText" lastClr="000000"/>
                </a:solidFill>
                <a:latin typeface="+mn-ea"/>
                <a:ea typeface="+mn-ea"/>
              </a:rPr>
              <a:t>　・助成金の額の合計が</a:t>
            </a:r>
            <a:r>
              <a:rPr kumimoji="1" lang="en-US" altLang="ja-JP" sz="1100" b="0" u="none">
                <a:solidFill>
                  <a:sysClr val="windowText" lastClr="000000"/>
                </a:solidFill>
                <a:latin typeface="+mn-ea"/>
                <a:ea typeface="+mn-ea"/>
              </a:rPr>
              <a:t>200</a:t>
            </a:r>
            <a:r>
              <a:rPr kumimoji="1" lang="ja-JP" altLang="en-US" sz="1100" b="0" u="none">
                <a:solidFill>
                  <a:sysClr val="windowText" lastClr="000000"/>
                </a:solidFill>
                <a:latin typeface="+mn-ea"/>
                <a:ea typeface="+mn-ea"/>
              </a:rPr>
              <a:t>万円を超えている。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＜解決方法＞</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・各事業項目の助成金の額を調整してくださ</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④ その他補助金・事業収入・その他の収入を計</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上していない、内訳を備考に入力していない。</a:t>
            </a:r>
            <a:endParaRPr kumimoji="1" lang="en-US" altLang="ja-JP" sz="1100" b="0" u="none">
              <a:solidFill>
                <a:sysClr val="windowText" lastClr="000000"/>
              </a:solidFill>
              <a:latin typeface="+mn-ea"/>
              <a:ea typeface="+mn-ea"/>
            </a:endParaRPr>
          </a:p>
          <a:p>
            <a:r>
              <a:rPr kumimoji="1" lang="ja-JP" altLang="ja-JP" sz="1100" b="0">
                <a:solidFill>
                  <a:sysClr val="windowText" lastClr="000000"/>
                </a:solidFill>
                <a:effectLst/>
                <a:latin typeface="+mn-lt"/>
                <a:ea typeface="+mn-ea"/>
                <a:cs typeface="+mn-cs"/>
              </a:rPr>
              <a:t>⑤ </a:t>
            </a:r>
            <a:r>
              <a:rPr kumimoji="1" lang="en-US" altLang="ja-JP" sz="1100" b="0">
                <a:solidFill>
                  <a:sysClr val="windowText" lastClr="000000"/>
                </a:solidFill>
                <a:effectLst/>
                <a:latin typeface="+mn-lt"/>
                <a:ea typeface="+mn-ea"/>
                <a:cs typeface="+mn-cs"/>
              </a:rPr>
              <a:t>9.</a:t>
            </a:r>
            <a:r>
              <a:rPr kumimoji="1" lang="ja-JP" altLang="ja-JP" sz="1100" b="0">
                <a:solidFill>
                  <a:sysClr val="windowText" lastClr="000000"/>
                </a:solidFill>
                <a:effectLst/>
                <a:latin typeface="+mn-lt"/>
                <a:ea typeface="+mn-ea"/>
                <a:cs typeface="+mn-cs"/>
              </a:rPr>
              <a:t>財源の内訳の「自己負担」の欄が黄色（エ</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ラー状態）になっている。</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＜原因＞</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kumimoji="1" lang="ja-JP" altLang="ja-JP" sz="1100" b="0" baseline="0">
                <a:solidFill>
                  <a:sysClr val="windowText" lastClr="000000"/>
                </a:solidFill>
                <a:effectLst/>
                <a:latin typeface="+mn-lt"/>
                <a:ea typeface="+mn-ea"/>
                <a:cs typeface="+mn-cs"/>
              </a:rPr>
              <a:t> ・自己負担がマイナス（黒字）となっている。</a:t>
            </a:r>
            <a:r>
              <a:rPr kumimoji="1" lang="ja-JP" altLang="ja-JP" sz="1100" b="0">
                <a:solidFill>
                  <a:sysClr val="windowText" lastClr="000000"/>
                </a:solidFill>
                <a:effectLst/>
                <a:latin typeface="+mn-lt"/>
                <a:ea typeface="+mn-ea"/>
                <a:cs typeface="+mn-cs"/>
              </a:rPr>
              <a:t>　 　</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　＜解決方法＞</a:t>
            </a:r>
            <a:endParaRPr lang="ja-JP" altLang="ja-JP">
              <a:solidFill>
                <a:sysClr val="windowText" lastClr="000000"/>
              </a:solidFill>
              <a:effectLst/>
            </a:endParaRPr>
          </a:p>
          <a:p>
            <a:r>
              <a:rPr kumimoji="1" lang="en-US" altLang="ja-JP" sz="1100" b="0" baseline="0">
                <a:solidFill>
                  <a:sysClr val="windowText" lastClr="000000"/>
                </a:solidFill>
                <a:effectLst/>
                <a:latin typeface="+mn-lt"/>
                <a:ea typeface="+mn-ea"/>
                <a:cs typeface="+mn-cs"/>
              </a:rPr>
              <a:t> </a:t>
            </a:r>
            <a:r>
              <a:rPr kumimoji="1" lang="ja-JP" altLang="ja-JP" sz="1100" b="0" baseline="0">
                <a:solidFill>
                  <a:sysClr val="windowText" lastClr="000000"/>
                </a:solidFill>
                <a:effectLst/>
                <a:latin typeface="+mn-lt"/>
                <a:ea typeface="+mn-ea"/>
                <a:cs typeface="+mn-cs"/>
              </a:rPr>
              <a:t>　・自己負担がプラスとなるよう、</a:t>
            </a:r>
            <a:r>
              <a:rPr kumimoji="1" lang="en-US" altLang="ja-JP" sz="1100" b="0" baseline="0">
                <a:solidFill>
                  <a:sysClr val="windowText" lastClr="000000"/>
                </a:solidFill>
                <a:effectLst/>
                <a:latin typeface="+mn-lt"/>
                <a:ea typeface="+mn-ea"/>
                <a:cs typeface="+mn-cs"/>
              </a:rPr>
              <a:t>8.</a:t>
            </a:r>
            <a:r>
              <a:rPr kumimoji="1" lang="ja-JP" altLang="en-US" sz="1100" b="0" baseline="0">
                <a:solidFill>
                  <a:sysClr val="windowText" lastClr="000000"/>
                </a:solidFill>
                <a:effectLst/>
                <a:latin typeface="+mn-lt"/>
                <a:ea typeface="+mn-ea"/>
                <a:cs typeface="+mn-cs"/>
              </a:rPr>
              <a:t>事業費</a:t>
            </a:r>
            <a:r>
              <a:rPr kumimoji="1" lang="ja-JP" altLang="ja-JP" sz="1100" b="0" baseline="0">
                <a:solidFill>
                  <a:sysClr val="windowText" lastClr="000000"/>
                </a:solidFill>
                <a:effectLst/>
                <a:latin typeface="+mn-lt"/>
                <a:ea typeface="+mn-ea"/>
                <a:cs typeface="+mn-cs"/>
              </a:rPr>
              <a:t>の</a:t>
            </a:r>
            <a:endParaRPr lang="ja-JP" altLang="ja-JP">
              <a:solidFill>
                <a:sysClr val="windowText" lastClr="000000"/>
              </a:solidFill>
              <a:effectLst/>
            </a:endParaRPr>
          </a:p>
          <a:p>
            <a:r>
              <a:rPr kumimoji="1" lang="ja-JP" altLang="ja-JP" sz="1100" b="0" baseline="0">
                <a:solidFill>
                  <a:sysClr val="windowText" lastClr="000000"/>
                </a:solidFill>
                <a:effectLst/>
                <a:latin typeface="+mn-lt"/>
                <a:ea typeface="+mn-ea"/>
                <a:cs typeface="+mn-cs"/>
              </a:rPr>
              <a:t>　　内訳の助成金の額を減額してください。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⑥ </a:t>
            </a:r>
            <a:r>
              <a:rPr kumimoji="1" lang="en-US" altLang="ja-JP" sz="1100" b="0" u="none">
                <a:solidFill>
                  <a:sysClr val="windowText" lastClr="000000"/>
                </a:solidFill>
                <a:latin typeface="+mn-ea"/>
                <a:ea typeface="+mn-ea"/>
              </a:rPr>
              <a:t>9.</a:t>
            </a:r>
            <a:r>
              <a:rPr kumimoji="1" lang="ja-JP" altLang="en-US" sz="1100" b="0" u="none">
                <a:solidFill>
                  <a:sysClr val="windowText" lastClr="000000"/>
                </a:solidFill>
                <a:latin typeface="+mn-ea"/>
                <a:ea typeface="+mn-ea"/>
              </a:rPr>
              <a:t>財源の内訳の「財源の内訳」の合計欄が黄</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色（エラー状態）になっている。</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＜原因＞</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a:t>
            </a:r>
            <a:r>
              <a:rPr kumimoji="1" lang="ja-JP" altLang="en-US" sz="1100" b="0" u="none" baseline="0">
                <a:solidFill>
                  <a:sysClr val="windowText" lastClr="000000"/>
                </a:solidFill>
                <a:latin typeface="+mn-ea"/>
                <a:ea typeface="+mn-ea"/>
              </a:rPr>
              <a:t> ・合計額が、</a:t>
            </a:r>
            <a:r>
              <a:rPr kumimoji="1" lang="en-US" altLang="ja-JP" sz="1100" b="0" u="none" baseline="0">
                <a:solidFill>
                  <a:sysClr val="windowText" lastClr="000000"/>
                </a:solidFill>
                <a:latin typeface="+mn-ea"/>
                <a:ea typeface="+mn-ea"/>
              </a:rPr>
              <a:t>8.</a:t>
            </a:r>
            <a:r>
              <a:rPr kumimoji="1" lang="ja-JP" altLang="en-US" sz="1100" b="0" u="none" baseline="0">
                <a:solidFill>
                  <a:sysClr val="windowText" lastClr="000000"/>
                </a:solidFill>
                <a:latin typeface="+mn-ea"/>
                <a:ea typeface="+mn-ea"/>
              </a:rPr>
              <a:t>事業費の内訳の事業費合計と</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あっていない。</a:t>
            </a:r>
            <a:endParaRPr kumimoji="1" lang="en-US" altLang="ja-JP" sz="1100" b="0" u="none" baseline="0">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＜解決方法＞</a:t>
            </a:r>
            <a:endParaRPr kumimoji="1" lang="en-US" altLang="ja-JP" sz="1100" b="0" u="none">
              <a:solidFill>
                <a:sysClr val="windowText" lastClr="000000"/>
              </a:solidFill>
              <a:latin typeface="+mn-ea"/>
              <a:ea typeface="+mn-ea"/>
            </a:endParaRPr>
          </a:p>
          <a:p>
            <a:pPr algn="l"/>
            <a:r>
              <a:rPr kumimoji="1" lang="en-US" altLang="ja-JP" sz="1100" b="0" u="none" baseline="0">
                <a:solidFill>
                  <a:sysClr val="windowText" lastClr="000000"/>
                </a:solidFill>
                <a:latin typeface="+mn-ea"/>
                <a:ea typeface="+mn-ea"/>
              </a:rPr>
              <a:t> </a:t>
            </a:r>
            <a:r>
              <a:rPr kumimoji="1" lang="ja-JP" altLang="en-US" sz="1100" b="0" u="none" baseline="0">
                <a:solidFill>
                  <a:sysClr val="windowText" lastClr="000000"/>
                </a:solidFill>
                <a:latin typeface="+mn-ea"/>
                <a:ea typeface="+mn-ea"/>
              </a:rPr>
              <a:t>　・</a:t>
            </a:r>
            <a:r>
              <a:rPr kumimoji="1" lang="en-US" altLang="ja-JP" sz="1100" b="0" u="none" baseline="0">
                <a:solidFill>
                  <a:sysClr val="windowText" lastClr="000000"/>
                </a:solidFill>
                <a:latin typeface="+mn-ea"/>
                <a:ea typeface="+mn-ea"/>
              </a:rPr>
              <a:t>8.</a:t>
            </a:r>
            <a:r>
              <a:rPr kumimoji="1" lang="ja-JP" altLang="en-US" sz="1100" b="0" u="none" baseline="0">
                <a:solidFill>
                  <a:sysClr val="windowText" lastClr="000000"/>
                </a:solidFill>
                <a:latin typeface="+mn-ea"/>
                <a:ea typeface="+mn-ea"/>
              </a:rPr>
              <a:t>事業費の内訳の各事業項目の助成金の額</a:t>
            </a:r>
            <a:endParaRPr kumimoji="1" lang="en-US" altLang="ja-JP" sz="1100" b="0" u="none" baseline="0">
              <a:solidFill>
                <a:sysClr val="windowText" lastClr="000000"/>
              </a:solidFill>
              <a:latin typeface="+mn-ea"/>
              <a:ea typeface="+mn-ea"/>
            </a:endParaRPr>
          </a:p>
          <a:p>
            <a:pPr algn="l"/>
            <a:r>
              <a:rPr kumimoji="1" lang="ja-JP" altLang="en-US" sz="1100" b="0" u="none" baseline="0">
                <a:solidFill>
                  <a:sysClr val="windowText" lastClr="000000"/>
                </a:solidFill>
                <a:latin typeface="+mn-ea"/>
                <a:ea typeface="+mn-ea"/>
              </a:rPr>
              <a:t>　　を調整してください。</a:t>
            </a:r>
            <a:endParaRPr kumimoji="1" lang="en-US" altLang="ja-JP" sz="1100" b="0" u="none" baseline="0">
              <a:solidFill>
                <a:sysClr val="windowText" lastClr="000000"/>
              </a:solidFill>
              <a:latin typeface="+mn-ea"/>
              <a:ea typeface="+mn-ea"/>
            </a:endParaRPr>
          </a:p>
          <a:p>
            <a:pPr algn="l"/>
            <a:r>
              <a:rPr kumimoji="1" lang="en-US" altLang="ja-JP" sz="1100" b="0" u="none">
                <a:solidFill>
                  <a:sysClr val="windowText" lastClr="000000"/>
                </a:solidFill>
                <a:latin typeface="+mn-ea"/>
                <a:ea typeface="+mn-ea"/>
              </a:rPr>
              <a:t>※</a:t>
            </a:r>
            <a:r>
              <a:rPr kumimoji="1" lang="ja-JP" altLang="en-US" sz="1100" b="0" u="none">
                <a:solidFill>
                  <a:sysClr val="windowText" lastClr="000000"/>
                </a:solidFill>
                <a:latin typeface="+mn-ea"/>
                <a:ea typeface="+mn-ea"/>
              </a:rPr>
              <a:t>本助成事業において、助成金の額は、事業を</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実施するに当たり必要最小限の額としていま</a:t>
            </a:r>
            <a:endParaRPr kumimoji="1" lang="en-US" altLang="ja-JP" sz="1100" b="0" u="none">
              <a:solidFill>
                <a:sysClr val="windowText" lastClr="000000"/>
              </a:solidFill>
              <a:latin typeface="+mn-ea"/>
              <a:ea typeface="+mn-ea"/>
            </a:endParaRPr>
          </a:p>
          <a:p>
            <a:pPr algn="l"/>
            <a:r>
              <a:rPr kumimoji="1" lang="ja-JP" altLang="en-US" sz="1100" b="0" u="none">
                <a:solidFill>
                  <a:sysClr val="windowText" lastClr="000000"/>
                </a:solidFill>
                <a:latin typeface="+mn-ea"/>
                <a:ea typeface="+mn-ea"/>
              </a:rPr>
              <a:t>　す。</a:t>
            </a:r>
            <a:endParaRPr kumimoji="1" lang="en-US" altLang="ja-JP" sz="1100" b="0" u="none">
              <a:solidFill>
                <a:sysClr val="windowText" lastClr="000000"/>
              </a:solidFill>
              <a:latin typeface="+mn-ea"/>
              <a:ea typeface="+mn-ea"/>
            </a:endParaRPr>
          </a:p>
        </xdr:txBody>
      </xdr:sp>
      <xdr:sp macro="" textlink="">
        <xdr:nvSpPr>
          <xdr:cNvPr id="5" name="正方形/長方形 4">
            <a:extLst>
              <a:ext uri="{FF2B5EF4-FFF2-40B4-BE49-F238E27FC236}">
                <a16:creationId xmlns:a16="http://schemas.microsoft.com/office/drawing/2014/main" id="{00000000-0008-0000-0A00-000005000000}"/>
              </a:ext>
            </a:extLst>
          </xdr:cNvPr>
          <xdr:cNvSpPr/>
        </xdr:nvSpPr>
        <xdr:spPr>
          <a:xfrm>
            <a:off x="9533497" y="2845129"/>
            <a:ext cx="244931" cy="33960"/>
          </a:xfrm>
          <a:prstGeom prst="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6.vml"/><Relationship Id="rId7" Type="http://schemas.openxmlformats.org/officeDocument/2006/relationships/ctrlProp" Target="../ctrlProps/ctrlProp4.xml"/><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7.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11.xml"/><Relationship Id="rId16" Type="http://schemas.openxmlformats.org/officeDocument/2006/relationships/ctrlProp" Target="../ctrlProps/ctrlProp17.xml"/><Relationship Id="rId1" Type="http://schemas.openxmlformats.org/officeDocument/2006/relationships/printerSettings" Target="../printerSettings/printerSettings14.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mailto:aaaaaaaaa@aaaaaa" TargetMode="External"/><Relationship Id="rId1" Type="http://schemas.openxmlformats.org/officeDocument/2006/relationships/hyperlink" Target="mailto:aaaaaaaaa@aaaaaa" TargetMode="External"/><Relationship Id="rId6" Type="http://schemas.openxmlformats.org/officeDocument/2006/relationships/comments" Target="../comments7.xml"/><Relationship Id="rId5" Type="http://schemas.openxmlformats.org/officeDocument/2006/relationships/vmlDrawing" Target="../drawings/vmlDrawing8.vml"/><Relationship Id="rId4"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7.bin"/><Relationship Id="rId1" Type="http://schemas.openxmlformats.org/officeDocument/2006/relationships/hyperlink" Target="mailto:aaaaaaaaa@aaaaaa" TargetMode="External"/><Relationship Id="rId5" Type="http://schemas.openxmlformats.org/officeDocument/2006/relationships/comments" Target="../comments8.xml"/><Relationship Id="rId4" Type="http://schemas.openxmlformats.org/officeDocument/2006/relationships/vmlDrawing" Target="../drawings/vmlDrawing9.v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drawing" Target="../drawings/drawing15.x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printerSettings" Target="../printerSettings/printerSettings19.bin"/><Relationship Id="rId16" Type="http://schemas.openxmlformats.org/officeDocument/2006/relationships/ctrlProp" Target="../ctrlProps/ctrlProp30.xml"/><Relationship Id="rId1" Type="http://schemas.openxmlformats.org/officeDocument/2006/relationships/hyperlink" Target="mailto:aaaaaaaaa@aaaaaa" TargetMode="External"/><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4" Type="http://schemas.openxmlformats.org/officeDocument/2006/relationships/vmlDrawing" Target="../drawings/vmlDrawing10.v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6.xml"/><Relationship Id="rId1" Type="http://schemas.openxmlformats.org/officeDocument/2006/relationships/printerSettings" Target="../printerSettings/printerSettings20.bin"/><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3" Type="http://schemas.openxmlformats.org/officeDocument/2006/relationships/vmlDrawing" Target="../drawings/vmlDrawing1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 Type="http://schemas.openxmlformats.org/officeDocument/2006/relationships/drawing" Target="../drawings/drawing20.xml"/><Relationship Id="rId16" Type="http://schemas.openxmlformats.org/officeDocument/2006/relationships/ctrlProp" Target="../ctrlProps/ctrlProp43.xml"/><Relationship Id="rId20" Type="http://schemas.openxmlformats.org/officeDocument/2006/relationships/ctrlProp" Target="../ctrlProps/ctrlProp47.xml"/><Relationship Id="rId1" Type="http://schemas.openxmlformats.org/officeDocument/2006/relationships/printerSettings" Target="../printerSettings/printerSettings24.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omments" Target="../comments10.xml"/><Relationship Id="rId10" Type="http://schemas.openxmlformats.org/officeDocument/2006/relationships/ctrlProp" Target="../ctrlProps/ctrlProp37.xml"/><Relationship Id="rId19" Type="http://schemas.openxmlformats.org/officeDocument/2006/relationships/ctrlProp" Target="../ctrlProps/ctrlProp46.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5.bin"/><Relationship Id="rId4" Type="http://schemas.openxmlformats.org/officeDocument/2006/relationships/comments" Target="../comments1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6.bin"/><Relationship Id="rId4" Type="http://schemas.openxmlformats.org/officeDocument/2006/relationships/comments" Target="../comments12.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3.xml"/><Relationship Id="rId1" Type="http://schemas.openxmlformats.org/officeDocument/2006/relationships/printerSettings" Target="../printerSettings/printerSettings27.bin"/><Relationship Id="rId4" Type="http://schemas.openxmlformats.org/officeDocument/2006/relationships/comments" Target="../comments1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aaaaaaaaa@aaaaaa" TargetMode="External"/><Relationship Id="rId1" Type="http://schemas.openxmlformats.org/officeDocument/2006/relationships/hyperlink" Target="mailto:aaaaaaaaa@aaaaaa"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7"/>
  <sheetViews>
    <sheetView showGridLines="0" tabSelected="1" view="pageBreakPreview" zoomScaleNormal="100" zoomScaleSheetLayoutView="100" workbookViewId="0">
      <selection activeCell="C5" sqref="C5"/>
    </sheetView>
  </sheetViews>
  <sheetFormatPr defaultColWidth="9" defaultRowHeight="13.5"/>
  <cols>
    <col min="1" max="1" width="5.875" style="124" customWidth="1"/>
    <col min="2" max="2" width="22.5" style="122" customWidth="1"/>
    <col min="3" max="3" width="23.875" style="123" customWidth="1"/>
    <col min="4" max="4" width="23.25" style="123" customWidth="1"/>
    <col min="5" max="5" width="19.25" style="123" customWidth="1"/>
    <col min="6" max="6" width="15.625" style="123" customWidth="1"/>
    <col min="7" max="7" width="16.125" style="123" customWidth="1"/>
    <col min="8" max="16384" width="9" style="123"/>
  </cols>
  <sheetData>
    <row r="1" spans="1:7" ht="28.5" customHeight="1">
      <c r="A1" s="126" t="s">
        <v>545</v>
      </c>
    </row>
    <row r="2" spans="1:7" ht="25.5" customHeight="1">
      <c r="A2" s="125" t="s">
        <v>546</v>
      </c>
    </row>
    <row r="3" spans="1:7" ht="4.5" customHeight="1"/>
    <row r="4" spans="1:7" s="127" customFormat="1" ht="27" customHeight="1">
      <c r="A4" s="128" t="s">
        <v>117</v>
      </c>
      <c r="B4" s="128" t="s">
        <v>125</v>
      </c>
      <c r="C4" s="128" t="s">
        <v>135</v>
      </c>
      <c r="D4" s="128" t="s">
        <v>126</v>
      </c>
      <c r="E4" s="128" t="s">
        <v>138</v>
      </c>
      <c r="F4" s="128" t="s">
        <v>127</v>
      </c>
      <c r="G4" s="128" t="s">
        <v>528</v>
      </c>
    </row>
    <row r="5" spans="1:7" ht="54.75" customHeight="1">
      <c r="A5" s="136" t="s">
        <v>118</v>
      </c>
      <c r="B5" s="137" t="s">
        <v>518</v>
      </c>
      <c r="C5" s="130" t="s">
        <v>682</v>
      </c>
      <c r="D5" s="130" t="s">
        <v>128</v>
      </c>
      <c r="E5" s="130" t="s">
        <v>537</v>
      </c>
      <c r="F5" s="130" t="s">
        <v>539</v>
      </c>
      <c r="G5" s="131" t="s">
        <v>530</v>
      </c>
    </row>
    <row r="6" spans="1:7" ht="138">
      <c r="A6" s="136" t="s">
        <v>56</v>
      </c>
      <c r="B6" s="138" t="s">
        <v>925</v>
      </c>
      <c r="C6" s="130" t="s">
        <v>683</v>
      </c>
      <c r="D6" s="130" t="s">
        <v>525</v>
      </c>
      <c r="E6" s="130" t="s">
        <v>686</v>
      </c>
      <c r="F6" s="130" t="s">
        <v>548</v>
      </c>
      <c r="G6" s="131" t="s">
        <v>547</v>
      </c>
    </row>
    <row r="7" spans="1:7" ht="64.5" customHeight="1">
      <c r="A7" s="136" t="s">
        <v>119</v>
      </c>
      <c r="B7" s="138" t="s">
        <v>519</v>
      </c>
      <c r="C7" s="130" t="s">
        <v>561</v>
      </c>
      <c r="D7" s="130" t="s">
        <v>549</v>
      </c>
      <c r="E7" s="130" t="s">
        <v>526</v>
      </c>
      <c r="F7" s="129"/>
      <c r="G7" s="131" t="s">
        <v>529</v>
      </c>
    </row>
    <row r="8" spans="1:7" ht="63" customHeight="1">
      <c r="A8" s="136" t="s">
        <v>120</v>
      </c>
      <c r="B8" s="138" t="s">
        <v>520</v>
      </c>
      <c r="C8" s="130" t="s">
        <v>136</v>
      </c>
      <c r="D8" s="130" t="s">
        <v>527</v>
      </c>
      <c r="E8" s="130" t="s">
        <v>526</v>
      </c>
      <c r="F8" s="129"/>
      <c r="G8" s="131" t="s">
        <v>638</v>
      </c>
    </row>
    <row r="9" spans="1:7" ht="95.25" customHeight="1">
      <c r="A9" s="136" t="s">
        <v>121</v>
      </c>
      <c r="B9" s="138" t="s">
        <v>521</v>
      </c>
      <c r="C9" s="130" t="s">
        <v>533</v>
      </c>
      <c r="D9" s="130" t="s">
        <v>129</v>
      </c>
      <c r="E9" s="130" t="s">
        <v>540</v>
      </c>
      <c r="F9" s="130" t="s">
        <v>538</v>
      </c>
      <c r="G9" s="131" t="s">
        <v>536</v>
      </c>
    </row>
    <row r="10" spans="1:7" ht="90" customHeight="1">
      <c r="A10" s="136" t="s">
        <v>122</v>
      </c>
      <c r="B10" s="138" t="s">
        <v>522</v>
      </c>
      <c r="C10" s="130" t="s">
        <v>534</v>
      </c>
      <c r="D10" s="130" t="s">
        <v>550</v>
      </c>
      <c r="E10" s="130" t="s">
        <v>687</v>
      </c>
      <c r="F10" s="130" t="s">
        <v>137</v>
      </c>
      <c r="G10" s="131" t="s">
        <v>531</v>
      </c>
    </row>
    <row r="11" spans="1:7" ht="88.5" customHeight="1">
      <c r="A11" s="136" t="s">
        <v>123</v>
      </c>
      <c r="B11" s="138" t="s">
        <v>523</v>
      </c>
      <c r="C11" s="130" t="s">
        <v>535</v>
      </c>
      <c r="D11" s="130" t="s">
        <v>551</v>
      </c>
      <c r="E11" s="130" t="s">
        <v>526</v>
      </c>
      <c r="F11" s="242" t="s">
        <v>543</v>
      </c>
      <c r="G11" s="244" t="s">
        <v>541</v>
      </c>
    </row>
    <row r="12" spans="1:7" ht="68.25" customHeight="1">
      <c r="A12" s="136" t="s">
        <v>124</v>
      </c>
      <c r="B12" s="138" t="s">
        <v>524</v>
      </c>
      <c r="C12" s="130" t="s">
        <v>684</v>
      </c>
      <c r="D12" s="130" t="s">
        <v>685</v>
      </c>
      <c r="E12" s="130" t="s">
        <v>526</v>
      </c>
      <c r="F12" s="243"/>
      <c r="G12" s="245"/>
    </row>
    <row r="13" spans="1:7" ht="68.25" customHeight="1">
      <c r="A13" s="136" t="s">
        <v>784</v>
      </c>
      <c r="B13" s="139" t="s">
        <v>785</v>
      </c>
      <c r="C13" s="130" t="s">
        <v>786</v>
      </c>
      <c r="D13" s="130" t="s">
        <v>787</v>
      </c>
      <c r="E13" s="130" t="s">
        <v>526</v>
      </c>
      <c r="F13" s="207"/>
      <c r="G13" s="207" t="s">
        <v>788</v>
      </c>
    </row>
    <row r="14" spans="1:7" ht="104.25" customHeight="1">
      <c r="A14" s="136"/>
      <c r="B14" s="139" t="s">
        <v>532</v>
      </c>
      <c r="C14" s="246" t="s">
        <v>552</v>
      </c>
      <c r="D14" s="247"/>
      <c r="E14" s="247"/>
      <c r="F14" s="248"/>
      <c r="G14" s="130" t="s">
        <v>544</v>
      </c>
    </row>
    <row r="16" spans="1:7" ht="17.25">
      <c r="A16" s="121" t="s">
        <v>688</v>
      </c>
    </row>
    <row r="17" spans="1:3" ht="2.25" customHeight="1"/>
    <row r="18" spans="1:3" ht="17.25">
      <c r="A18" s="134" t="s">
        <v>558</v>
      </c>
      <c r="B18" s="132"/>
    </row>
    <row r="19" spans="1:3" ht="17.25">
      <c r="A19" s="121" t="s">
        <v>556</v>
      </c>
      <c r="B19" s="132"/>
    </row>
    <row r="20" spans="1:3" ht="17.25">
      <c r="A20" s="121" t="s">
        <v>557</v>
      </c>
      <c r="B20" s="132"/>
    </row>
    <row r="21" spans="1:3" ht="14.25">
      <c r="A21" s="133" t="s">
        <v>517</v>
      </c>
      <c r="B21" s="132"/>
    </row>
    <row r="22" spans="1:3" ht="14.25">
      <c r="A22" s="133"/>
      <c r="B22" s="132"/>
    </row>
    <row r="23" spans="1:3" ht="17.25">
      <c r="A23" s="134" t="s">
        <v>689</v>
      </c>
      <c r="B23" s="135"/>
      <c r="C23" s="121"/>
    </row>
    <row r="24" spans="1:3" ht="17.25">
      <c r="A24" s="121" t="s">
        <v>690</v>
      </c>
      <c r="B24" s="135"/>
      <c r="C24" s="121"/>
    </row>
    <row r="25" spans="1:3" ht="17.25">
      <c r="A25" s="121" t="s">
        <v>691</v>
      </c>
      <c r="B25" s="135"/>
      <c r="C25" s="121"/>
    </row>
    <row r="26" spans="1:3" ht="14.25">
      <c r="A26" s="133"/>
      <c r="B26" s="132"/>
    </row>
    <row r="27" spans="1:3" ht="17.25">
      <c r="A27" s="134" t="s">
        <v>559</v>
      </c>
      <c r="B27" s="132"/>
    </row>
    <row r="28" spans="1:3" ht="14.25">
      <c r="A28" s="133" t="s">
        <v>553</v>
      </c>
      <c r="B28" s="132"/>
    </row>
    <row r="29" spans="1:3" ht="14.25">
      <c r="A29" s="133" t="s">
        <v>555</v>
      </c>
      <c r="B29" s="132"/>
    </row>
    <row r="30" spans="1:3" ht="14.25">
      <c r="A30" s="133" t="s">
        <v>554</v>
      </c>
      <c r="B30" s="132"/>
    </row>
    <row r="31" spans="1:3" ht="14.25">
      <c r="A31" s="133" t="s">
        <v>708</v>
      </c>
      <c r="B31" s="132"/>
    </row>
    <row r="32" spans="1:3" ht="14.25">
      <c r="A32" s="133" t="s">
        <v>760</v>
      </c>
      <c r="B32" s="132"/>
    </row>
    <row r="33" spans="1:2" ht="14.25">
      <c r="A33" s="132" t="s">
        <v>659</v>
      </c>
      <c r="B33" s="132"/>
    </row>
    <row r="34" spans="1:2" ht="14.25">
      <c r="A34" s="132" t="s">
        <v>802</v>
      </c>
      <c r="B34" s="132"/>
    </row>
    <row r="35" spans="1:2" ht="14.25">
      <c r="A35" s="133"/>
      <c r="B35" s="132"/>
    </row>
    <row r="36" spans="1:2" ht="17.25">
      <c r="A36" s="134" t="s">
        <v>560</v>
      </c>
      <c r="B36" s="132"/>
    </row>
    <row r="37" spans="1:2" ht="17.25">
      <c r="A37" s="121" t="s">
        <v>542</v>
      </c>
      <c r="B37" s="132"/>
    </row>
  </sheetData>
  <mergeCells count="3">
    <mergeCell ref="F11:F12"/>
    <mergeCell ref="G11:G12"/>
    <mergeCell ref="C14:F14"/>
  </mergeCells>
  <phoneticPr fontId="1"/>
  <pageMargins left="0.7" right="0.7" top="0.75" bottom="0.75" header="0.3" footer="0.3"/>
  <pageSetup paperSize="9" scale="6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E1:DP24"/>
  <sheetViews>
    <sheetView showGridLines="0" view="pageBreakPreview" zoomScaleNormal="100" zoomScaleSheetLayoutView="100" workbookViewId="0">
      <selection activeCell="I4" sqref="I4:AL4"/>
    </sheetView>
  </sheetViews>
  <sheetFormatPr defaultColWidth="1.875" defaultRowHeight="18.75" customHeight="1"/>
  <cols>
    <col min="5" max="5" width="2.625" customWidth="1"/>
    <col min="36" max="36" width="2.75" customWidth="1"/>
    <col min="39" max="39" width="2.625" customWidth="1"/>
    <col min="41" max="41" width="1.875" customWidth="1"/>
    <col min="42" max="42" width="2.5" customWidth="1"/>
    <col min="44" max="44" width="1.5" customWidth="1"/>
    <col min="45" max="45" width="2.625" customWidth="1"/>
    <col min="73" max="79" width="0" hidden="1" customWidth="1"/>
  </cols>
  <sheetData>
    <row r="1" spans="5:120" ht="18.75" customHeight="1">
      <c r="E1" t="s">
        <v>562</v>
      </c>
      <c r="AV1" s="324" t="s">
        <v>725</v>
      </c>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CB1" t="s">
        <v>562</v>
      </c>
    </row>
    <row r="2" spans="5:120" ht="18.75" customHeight="1">
      <c r="E2" s="256" t="s">
        <v>5</v>
      </c>
      <c r="F2" s="256"/>
      <c r="G2" s="256"/>
      <c r="H2" s="256"/>
      <c r="I2" s="256" t="s">
        <v>866</v>
      </c>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t="s">
        <v>881</v>
      </c>
      <c r="AN2" s="256"/>
      <c r="AO2" s="256"/>
      <c r="AP2" s="256"/>
      <c r="AQ2" s="256"/>
      <c r="AR2" s="256"/>
      <c r="AS2" s="256"/>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CB2" s="256" t="s">
        <v>5</v>
      </c>
      <c r="CC2" s="256"/>
      <c r="CD2" s="256"/>
      <c r="CE2" s="256"/>
      <c r="CF2" s="256" t="s">
        <v>866</v>
      </c>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t="s">
        <v>881</v>
      </c>
      <c r="DK2" s="256"/>
      <c r="DL2" s="256"/>
      <c r="DM2" s="256"/>
      <c r="DN2" s="256"/>
      <c r="DO2" s="256"/>
      <c r="DP2" s="256"/>
    </row>
    <row r="3" spans="5:120" ht="57" customHeight="1">
      <c r="E3" s="253" t="s">
        <v>58</v>
      </c>
      <c r="F3" s="253"/>
      <c r="G3" s="253"/>
      <c r="H3" s="253"/>
      <c r="I3" s="500" t="str">
        <f>IF(①要望書３!I3="","",①要望書３!I3)</f>
        <v/>
      </c>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I3" s="501"/>
      <c r="AJ3" s="501"/>
      <c r="AK3" s="501"/>
      <c r="AL3" s="502"/>
      <c r="AM3" s="383">
        <f>SUMIF(②申請書５!$K$3:$K$68,"4月",②申請書５!$I$3:$I$68)</f>
        <v>0</v>
      </c>
      <c r="AN3" s="384"/>
      <c r="AO3" s="384"/>
      <c r="AP3" s="384"/>
      <c r="AQ3" s="384"/>
      <c r="AR3" s="384"/>
      <c r="AS3" s="385"/>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CB3" s="253" t="s">
        <v>58</v>
      </c>
      <c r="CC3" s="253"/>
      <c r="CD3" s="253"/>
      <c r="CE3" s="253"/>
      <c r="CF3" s="549"/>
      <c r="CG3" s="550"/>
      <c r="CH3" s="550"/>
      <c r="CI3" s="550"/>
      <c r="CJ3" s="550"/>
      <c r="CK3" s="550"/>
      <c r="CL3" s="550"/>
      <c r="CM3" s="550"/>
      <c r="CN3" s="550"/>
      <c r="CO3" s="550"/>
      <c r="CP3" s="550"/>
      <c r="CQ3" s="550"/>
      <c r="CR3" s="550"/>
      <c r="CS3" s="550"/>
      <c r="CT3" s="550"/>
      <c r="CU3" s="550"/>
      <c r="CV3" s="550"/>
      <c r="CW3" s="550"/>
      <c r="CX3" s="550"/>
      <c r="CY3" s="550"/>
      <c r="CZ3" s="550"/>
      <c r="DA3" s="550"/>
      <c r="DB3" s="550"/>
      <c r="DC3" s="550"/>
      <c r="DD3" s="550"/>
      <c r="DE3" s="550"/>
      <c r="DF3" s="550"/>
      <c r="DG3" s="550"/>
      <c r="DH3" s="550"/>
      <c r="DI3" s="551"/>
      <c r="DJ3" s="546"/>
      <c r="DK3" s="547"/>
      <c r="DL3" s="547"/>
      <c r="DM3" s="547"/>
      <c r="DN3" s="547"/>
      <c r="DO3" s="547"/>
      <c r="DP3" s="548"/>
    </row>
    <row r="4" spans="5:120" ht="57" customHeight="1">
      <c r="E4" s="253" t="s">
        <v>59</v>
      </c>
      <c r="F4" s="253"/>
      <c r="G4" s="253"/>
      <c r="H4" s="253"/>
      <c r="I4" s="500" t="str">
        <f>IF(①要望書３!I4="","",①要望書３!I4)</f>
        <v/>
      </c>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1"/>
      <c r="AI4" s="501"/>
      <c r="AJ4" s="501"/>
      <c r="AK4" s="501"/>
      <c r="AL4" s="502"/>
      <c r="AM4" s="383">
        <f>SUMIF(②申請書５!$K$3:$K$68,"5月",②申請書５!$I$3:$I$68)</f>
        <v>0</v>
      </c>
      <c r="AN4" s="384"/>
      <c r="AO4" s="384"/>
      <c r="AP4" s="384"/>
      <c r="AQ4" s="384"/>
      <c r="AR4" s="384"/>
      <c r="AS4" s="385"/>
      <c r="AV4" s="26"/>
      <c r="AW4" s="26"/>
      <c r="AX4" s="26"/>
      <c r="AY4" s="26"/>
      <c r="AZ4" s="26"/>
      <c r="BA4" s="26"/>
      <c r="BB4" s="26"/>
      <c r="BC4" s="26"/>
      <c r="BD4" s="26"/>
      <c r="BE4" s="26"/>
      <c r="BF4" s="26"/>
      <c r="BG4" s="26"/>
      <c r="BH4" s="26"/>
      <c r="BK4" s="553"/>
      <c r="BL4" s="553"/>
      <c r="BM4" s="553"/>
      <c r="BN4" s="553"/>
      <c r="BO4" s="553"/>
      <c r="BP4" s="553"/>
      <c r="BQ4" s="553"/>
      <c r="BR4" s="553"/>
      <c r="CB4" s="253" t="s">
        <v>59</v>
      </c>
      <c r="CC4" s="253"/>
      <c r="CD4" s="253"/>
      <c r="CE4" s="253"/>
      <c r="CF4" s="549" t="s">
        <v>356</v>
      </c>
      <c r="CG4" s="550"/>
      <c r="CH4" s="550"/>
      <c r="CI4" s="550"/>
      <c r="CJ4" s="550"/>
      <c r="CK4" s="550"/>
      <c r="CL4" s="550"/>
      <c r="CM4" s="550"/>
      <c r="CN4" s="550"/>
      <c r="CO4" s="550"/>
      <c r="CP4" s="550"/>
      <c r="CQ4" s="550"/>
      <c r="CR4" s="550"/>
      <c r="CS4" s="550"/>
      <c r="CT4" s="550"/>
      <c r="CU4" s="550"/>
      <c r="CV4" s="550"/>
      <c r="CW4" s="550"/>
      <c r="CX4" s="550"/>
      <c r="CY4" s="550"/>
      <c r="CZ4" s="550"/>
      <c r="DA4" s="550"/>
      <c r="DB4" s="550"/>
      <c r="DC4" s="550"/>
      <c r="DD4" s="550"/>
      <c r="DE4" s="550"/>
      <c r="DF4" s="550"/>
      <c r="DG4" s="550"/>
      <c r="DH4" s="550"/>
      <c r="DI4" s="551"/>
      <c r="DJ4" s="546"/>
      <c r="DK4" s="547"/>
      <c r="DL4" s="547"/>
      <c r="DM4" s="547"/>
      <c r="DN4" s="547"/>
      <c r="DO4" s="547"/>
      <c r="DP4" s="548"/>
    </row>
    <row r="5" spans="5:120" ht="57" customHeight="1">
      <c r="E5" s="253" t="s">
        <v>60</v>
      </c>
      <c r="F5" s="253"/>
      <c r="G5" s="253"/>
      <c r="H5" s="253"/>
      <c r="I5" s="500" t="str">
        <f>IF(①要望書３!I5="","",①要望書３!I5)</f>
        <v/>
      </c>
      <c r="J5" s="501"/>
      <c r="K5" s="501"/>
      <c r="L5" s="501"/>
      <c r="M5" s="501"/>
      <c r="N5" s="501"/>
      <c r="O5" s="501"/>
      <c r="P5" s="501"/>
      <c r="Q5" s="501"/>
      <c r="R5" s="501"/>
      <c r="S5" s="501"/>
      <c r="T5" s="501"/>
      <c r="U5" s="501"/>
      <c r="V5" s="501"/>
      <c r="W5" s="501"/>
      <c r="X5" s="501"/>
      <c r="Y5" s="501"/>
      <c r="Z5" s="501"/>
      <c r="AA5" s="501"/>
      <c r="AB5" s="501"/>
      <c r="AC5" s="501"/>
      <c r="AD5" s="501"/>
      <c r="AE5" s="501"/>
      <c r="AF5" s="501"/>
      <c r="AG5" s="501"/>
      <c r="AH5" s="501"/>
      <c r="AI5" s="501"/>
      <c r="AJ5" s="501"/>
      <c r="AK5" s="501"/>
      <c r="AL5" s="502"/>
      <c r="AM5" s="383">
        <f>SUMIF(②申請書５!$K$3:$K$68,"6月",②申請書５!$I$3:$I$68)</f>
        <v>0</v>
      </c>
      <c r="AN5" s="384"/>
      <c r="AO5" s="384"/>
      <c r="AP5" s="384"/>
      <c r="AQ5" s="384"/>
      <c r="AR5" s="384"/>
      <c r="AS5" s="385"/>
      <c r="BK5" s="553"/>
      <c r="BL5" s="553"/>
      <c r="BM5" s="553"/>
      <c r="BN5" s="553"/>
      <c r="BO5" s="553"/>
      <c r="BP5" s="553"/>
      <c r="BQ5" s="553"/>
      <c r="BR5" s="553"/>
      <c r="CB5" s="253" t="s">
        <v>60</v>
      </c>
      <c r="CC5" s="253"/>
      <c r="CD5" s="253"/>
      <c r="CE5" s="253"/>
      <c r="CF5" s="549" t="s">
        <v>357</v>
      </c>
      <c r="CG5" s="550"/>
      <c r="CH5" s="550"/>
      <c r="CI5" s="550"/>
      <c r="CJ5" s="550"/>
      <c r="CK5" s="550"/>
      <c r="CL5" s="550"/>
      <c r="CM5" s="550"/>
      <c r="CN5" s="550"/>
      <c r="CO5" s="550"/>
      <c r="CP5" s="550"/>
      <c r="CQ5" s="550"/>
      <c r="CR5" s="550"/>
      <c r="CS5" s="550"/>
      <c r="CT5" s="550"/>
      <c r="CU5" s="550"/>
      <c r="CV5" s="550"/>
      <c r="CW5" s="550"/>
      <c r="CX5" s="550"/>
      <c r="CY5" s="550"/>
      <c r="CZ5" s="550"/>
      <c r="DA5" s="550"/>
      <c r="DB5" s="550"/>
      <c r="DC5" s="550"/>
      <c r="DD5" s="550"/>
      <c r="DE5" s="550"/>
      <c r="DF5" s="550"/>
      <c r="DG5" s="550"/>
      <c r="DH5" s="550"/>
      <c r="DI5" s="551"/>
      <c r="DJ5" s="546"/>
      <c r="DK5" s="547"/>
      <c r="DL5" s="547"/>
      <c r="DM5" s="547"/>
      <c r="DN5" s="547"/>
      <c r="DO5" s="547"/>
      <c r="DP5" s="548"/>
    </row>
    <row r="6" spans="5:120" ht="57" customHeight="1">
      <c r="E6" s="253" t="s">
        <v>61</v>
      </c>
      <c r="F6" s="253"/>
      <c r="G6" s="253"/>
      <c r="H6" s="253"/>
      <c r="I6" s="500" t="str">
        <f>IF(①要望書３!I6="","",①要望書３!I6)</f>
        <v/>
      </c>
      <c r="J6" s="501"/>
      <c r="K6" s="501"/>
      <c r="L6" s="501"/>
      <c r="M6" s="501"/>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2"/>
      <c r="AM6" s="383">
        <f>SUMIF(②申請書５!$K$3:$K$68,"7月",②申請書５!$I$3:$I$68)</f>
        <v>0</v>
      </c>
      <c r="AN6" s="384"/>
      <c r="AO6" s="384"/>
      <c r="AP6" s="384"/>
      <c r="AQ6" s="384"/>
      <c r="AR6" s="384"/>
      <c r="AS6" s="385"/>
      <c r="CB6" s="253" t="s">
        <v>61</v>
      </c>
      <c r="CC6" s="253"/>
      <c r="CD6" s="253"/>
      <c r="CE6" s="253"/>
      <c r="CF6" s="549" t="s">
        <v>357</v>
      </c>
      <c r="CG6" s="550"/>
      <c r="CH6" s="550"/>
      <c r="CI6" s="550"/>
      <c r="CJ6" s="550"/>
      <c r="CK6" s="550"/>
      <c r="CL6" s="550"/>
      <c r="CM6" s="550"/>
      <c r="CN6" s="550"/>
      <c r="CO6" s="550"/>
      <c r="CP6" s="550"/>
      <c r="CQ6" s="550"/>
      <c r="CR6" s="550"/>
      <c r="CS6" s="550"/>
      <c r="CT6" s="550"/>
      <c r="CU6" s="550"/>
      <c r="CV6" s="550"/>
      <c r="CW6" s="550"/>
      <c r="CX6" s="550"/>
      <c r="CY6" s="550"/>
      <c r="CZ6" s="550"/>
      <c r="DA6" s="550"/>
      <c r="DB6" s="550"/>
      <c r="DC6" s="550"/>
      <c r="DD6" s="550"/>
      <c r="DE6" s="550"/>
      <c r="DF6" s="550"/>
      <c r="DG6" s="550"/>
      <c r="DH6" s="550"/>
      <c r="DI6" s="551"/>
      <c r="DJ6" s="546">
        <v>200000</v>
      </c>
      <c r="DK6" s="547"/>
      <c r="DL6" s="547"/>
      <c r="DM6" s="547"/>
      <c r="DN6" s="547"/>
      <c r="DO6" s="547"/>
      <c r="DP6" s="548"/>
    </row>
    <row r="7" spans="5:120" ht="57" customHeight="1">
      <c r="E7" s="253" t="s">
        <v>62</v>
      </c>
      <c r="F7" s="253"/>
      <c r="G7" s="253"/>
      <c r="H7" s="253"/>
      <c r="I7" s="500" t="str">
        <f>IF(①要望書３!I7="","",①要望書３!I7)</f>
        <v/>
      </c>
      <c r="J7" s="501"/>
      <c r="K7" s="501"/>
      <c r="L7" s="501"/>
      <c r="M7" s="501"/>
      <c r="N7" s="501"/>
      <c r="O7" s="501"/>
      <c r="P7" s="501"/>
      <c r="Q7" s="501"/>
      <c r="R7" s="501"/>
      <c r="S7" s="501"/>
      <c r="T7" s="501"/>
      <c r="U7" s="501"/>
      <c r="V7" s="501"/>
      <c r="W7" s="501"/>
      <c r="X7" s="501"/>
      <c r="Y7" s="501"/>
      <c r="Z7" s="501"/>
      <c r="AA7" s="501"/>
      <c r="AB7" s="501"/>
      <c r="AC7" s="501"/>
      <c r="AD7" s="501"/>
      <c r="AE7" s="501"/>
      <c r="AF7" s="501"/>
      <c r="AG7" s="501"/>
      <c r="AH7" s="501"/>
      <c r="AI7" s="501"/>
      <c r="AJ7" s="501"/>
      <c r="AK7" s="501"/>
      <c r="AL7" s="502"/>
      <c r="AM7" s="383">
        <f>SUMIF(②申請書５!$K$3:$K$68,"8月",②申請書５!$I$3:$I$68)</f>
        <v>0</v>
      </c>
      <c r="AN7" s="384"/>
      <c r="AO7" s="384"/>
      <c r="AP7" s="384"/>
      <c r="AQ7" s="384"/>
      <c r="AR7" s="384"/>
      <c r="AS7" s="385"/>
      <c r="CB7" s="253" t="s">
        <v>62</v>
      </c>
      <c r="CC7" s="253"/>
      <c r="CD7" s="253"/>
      <c r="CE7" s="253"/>
      <c r="CF7" s="549" t="s">
        <v>678</v>
      </c>
      <c r="CG7" s="550"/>
      <c r="CH7" s="550"/>
      <c r="CI7" s="550"/>
      <c r="CJ7" s="550"/>
      <c r="CK7" s="550"/>
      <c r="CL7" s="550"/>
      <c r="CM7" s="550"/>
      <c r="CN7" s="550"/>
      <c r="CO7" s="550"/>
      <c r="CP7" s="550"/>
      <c r="CQ7" s="550"/>
      <c r="CR7" s="550"/>
      <c r="CS7" s="550"/>
      <c r="CT7" s="550"/>
      <c r="CU7" s="550"/>
      <c r="CV7" s="550"/>
      <c r="CW7" s="550"/>
      <c r="CX7" s="550"/>
      <c r="CY7" s="550"/>
      <c r="CZ7" s="550"/>
      <c r="DA7" s="550"/>
      <c r="DB7" s="550"/>
      <c r="DC7" s="550"/>
      <c r="DD7" s="550"/>
      <c r="DE7" s="550"/>
      <c r="DF7" s="550"/>
      <c r="DG7" s="550"/>
      <c r="DH7" s="550"/>
      <c r="DI7" s="551"/>
      <c r="DJ7" s="546">
        <v>148844</v>
      </c>
      <c r="DK7" s="547"/>
      <c r="DL7" s="547"/>
      <c r="DM7" s="547"/>
      <c r="DN7" s="547"/>
      <c r="DO7" s="547"/>
      <c r="DP7" s="548"/>
    </row>
    <row r="8" spans="5:120" ht="57" customHeight="1">
      <c r="E8" s="253" t="s">
        <v>63</v>
      </c>
      <c r="F8" s="253"/>
      <c r="G8" s="253"/>
      <c r="H8" s="253"/>
      <c r="I8" s="500" t="str">
        <f>IF(①要望書３!I8="","",①要望書３!I8)</f>
        <v/>
      </c>
      <c r="J8" s="501"/>
      <c r="K8" s="501"/>
      <c r="L8" s="501"/>
      <c r="M8" s="501"/>
      <c r="N8" s="501"/>
      <c r="O8" s="501"/>
      <c r="P8" s="501"/>
      <c r="Q8" s="501"/>
      <c r="R8" s="501"/>
      <c r="S8" s="501"/>
      <c r="T8" s="501"/>
      <c r="U8" s="501"/>
      <c r="V8" s="501"/>
      <c r="W8" s="501"/>
      <c r="X8" s="501"/>
      <c r="Y8" s="501"/>
      <c r="Z8" s="501"/>
      <c r="AA8" s="501"/>
      <c r="AB8" s="501"/>
      <c r="AC8" s="501"/>
      <c r="AD8" s="501"/>
      <c r="AE8" s="501"/>
      <c r="AF8" s="501"/>
      <c r="AG8" s="501"/>
      <c r="AH8" s="501"/>
      <c r="AI8" s="501"/>
      <c r="AJ8" s="501"/>
      <c r="AK8" s="501"/>
      <c r="AL8" s="502"/>
      <c r="AM8" s="383">
        <f>SUMIF(②申請書５!$K$3:$K$68,"9月",②申請書５!$I$3:$I$68)</f>
        <v>0</v>
      </c>
      <c r="AN8" s="384"/>
      <c r="AO8" s="384"/>
      <c r="AP8" s="384"/>
      <c r="AQ8" s="384"/>
      <c r="AR8" s="384"/>
      <c r="AS8" s="385"/>
      <c r="CB8" s="253" t="s">
        <v>63</v>
      </c>
      <c r="CC8" s="253"/>
      <c r="CD8" s="253"/>
      <c r="CE8" s="253"/>
      <c r="CF8" s="549" t="s">
        <v>384</v>
      </c>
      <c r="CG8" s="550"/>
      <c r="CH8" s="550"/>
      <c r="CI8" s="550"/>
      <c r="CJ8" s="550"/>
      <c r="CK8" s="550"/>
      <c r="CL8" s="550"/>
      <c r="CM8" s="550"/>
      <c r="CN8" s="550"/>
      <c r="CO8" s="550"/>
      <c r="CP8" s="550"/>
      <c r="CQ8" s="550"/>
      <c r="CR8" s="550"/>
      <c r="CS8" s="550"/>
      <c r="CT8" s="550"/>
      <c r="CU8" s="550"/>
      <c r="CV8" s="550"/>
      <c r="CW8" s="550"/>
      <c r="CX8" s="550"/>
      <c r="CY8" s="550"/>
      <c r="CZ8" s="550"/>
      <c r="DA8" s="550"/>
      <c r="DB8" s="550"/>
      <c r="DC8" s="550"/>
      <c r="DD8" s="550"/>
      <c r="DE8" s="550"/>
      <c r="DF8" s="550"/>
      <c r="DG8" s="550"/>
      <c r="DH8" s="550"/>
      <c r="DI8" s="551"/>
      <c r="DJ8" s="546"/>
      <c r="DK8" s="547"/>
      <c r="DL8" s="547"/>
      <c r="DM8" s="547"/>
      <c r="DN8" s="547"/>
      <c r="DO8" s="547"/>
      <c r="DP8" s="548"/>
    </row>
    <row r="9" spans="5:120" ht="57" customHeight="1">
      <c r="E9" s="253" t="s">
        <v>64</v>
      </c>
      <c r="F9" s="253"/>
      <c r="G9" s="253"/>
      <c r="H9" s="253"/>
      <c r="I9" s="500" t="str">
        <f>IF(①要望書３!I9="","",①要望書３!I9)</f>
        <v/>
      </c>
      <c r="J9" s="501"/>
      <c r="K9" s="501"/>
      <c r="L9" s="501"/>
      <c r="M9" s="501"/>
      <c r="N9" s="501"/>
      <c r="O9" s="501"/>
      <c r="P9" s="501"/>
      <c r="Q9" s="501"/>
      <c r="R9" s="501"/>
      <c r="S9" s="501"/>
      <c r="T9" s="501"/>
      <c r="U9" s="501"/>
      <c r="V9" s="501"/>
      <c r="W9" s="501"/>
      <c r="X9" s="501"/>
      <c r="Y9" s="501"/>
      <c r="Z9" s="501"/>
      <c r="AA9" s="501"/>
      <c r="AB9" s="501"/>
      <c r="AC9" s="501"/>
      <c r="AD9" s="501"/>
      <c r="AE9" s="501"/>
      <c r="AF9" s="501"/>
      <c r="AG9" s="501"/>
      <c r="AH9" s="501"/>
      <c r="AI9" s="501"/>
      <c r="AJ9" s="501"/>
      <c r="AK9" s="501"/>
      <c r="AL9" s="502"/>
      <c r="AM9" s="383">
        <f>SUMIF(②申請書５!$K$3:$K$68,"10月",②申請書５!$I$3:$I$68)</f>
        <v>0</v>
      </c>
      <c r="AN9" s="384"/>
      <c r="AO9" s="384"/>
      <c r="AP9" s="384"/>
      <c r="AQ9" s="384"/>
      <c r="AR9" s="384"/>
      <c r="AS9" s="385"/>
      <c r="CB9" s="253" t="s">
        <v>64</v>
      </c>
      <c r="CC9" s="253"/>
      <c r="CD9" s="253"/>
      <c r="CE9" s="253"/>
      <c r="CF9" s="549" t="s">
        <v>385</v>
      </c>
      <c r="CG9" s="550"/>
      <c r="CH9" s="550"/>
      <c r="CI9" s="550"/>
      <c r="CJ9" s="550"/>
      <c r="CK9" s="550"/>
      <c r="CL9" s="550"/>
      <c r="CM9" s="550"/>
      <c r="CN9" s="550"/>
      <c r="CO9" s="550"/>
      <c r="CP9" s="550"/>
      <c r="CQ9" s="550"/>
      <c r="CR9" s="550"/>
      <c r="CS9" s="550"/>
      <c r="CT9" s="550"/>
      <c r="CU9" s="550"/>
      <c r="CV9" s="550"/>
      <c r="CW9" s="550"/>
      <c r="CX9" s="550"/>
      <c r="CY9" s="550"/>
      <c r="CZ9" s="550"/>
      <c r="DA9" s="550"/>
      <c r="DB9" s="550"/>
      <c r="DC9" s="550"/>
      <c r="DD9" s="550"/>
      <c r="DE9" s="550"/>
      <c r="DF9" s="550"/>
      <c r="DG9" s="550"/>
      <c r="DH9" s="550"/>
      <c r="DI9" s="551"/>
      <c r="DJ9" s="546">
        <v>412000</v>
      </c>
      <c r="DK9" s="547"/>
      <c r="DL9" s="547"/>
      <c r="DM9" s="547"/>
      <c r="DN9" s="547"/>
      <c r="DO9" s="547"/>
      <c r="DP9" s="548"/>
    </row>
    <row r="10" spans="5:120" ht="57" customHeight="1">
      <c r="E10" s="253" t="s">
        <v>65</v>
      </c>
      <c r="F10" s="253"/>
      <c r="G10" s="253"/>
      <c r="H10" s="253"/>
      <c r="I10" s="500" t="str">
        <f>IF(①要望書３!I10="","",①要望書３!I10)</f>
        <v/>
      </c>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1"/>
      <c r="AH10" s="501"/>
      <c r="AI10" s="501"/>
      <c r="AJ10" s="501"/>
      <c r="AK10" s="501"/>
      <c r="AL10" s="502"/>
      <c r="AM10" s="383">
        <f>SUMIF(②申請書５!$K$3:$K$68,"11月",②申請書５!$I$3:$I$68)</f>
        <v>0</v>
      </c>
      <c r="AN10" s="384"/>
      <c r="AO10" s="384"/>
      <c r="AP10" s="384"/>
      <c r="AQ10" s="384"/>
      <c r="AR10" s="384"/>
      <c r="AS10" s="385"/>
      <c r="CB10" s="253" t="s">
        <v>65</v>
      </c>
      <c r="CC10" s="253"/>
      <c r="CD10" s="253"/>
      <c r="CE10" s="253"/>
      <c r="CF10" s="549" t="s">
        <v>386</v>
      </c>
      <c r="CG10" s="550"/>
      <c r="CH10" s="550"/>
      <c r="CI10" s="550"/>
      <c r="CJ10" s="550"/>
      <c r="CK10" s="550"/>
      <c r="CL10" s="550"/>
      <c r="CM10" s="550"/>
      <c r="CN10" s="550"/>
      <c r="CO10" s="550"/>
      <c r="CP10" s="550"/>
      <c r="CQ10" s="550"/>
      <c r="CR10" s="550"/>
      <c r="CS10" s="550"/>
      <c r="CT10" s="550"/>
      <c r="CU10" s="550"/>
      <c r="CV10" s="550"/>
      <c r="CW10" s="550"/>
      <c r="CX10" s="550"/>
      <c r="CY10" s="550"/>
      <c r="CZ10" s="550"/>
      <c r="DA10" s="550"/>
      <c r="DB10" s="550"/>
      <c r="DC10" s="550"/>
      <c r="DD10" s="550"/>
      <c r="DE10" s="550"/>
      <c r="DF10" s="550"/>
      <c r="DG10" s="550"/>
      <c r="DH10" s="550"/>
      <c r="DI10" s="551"/>
      <c r="DJ10" s="546"/>
      <c r="DK10" s="547"/>
      <c r="DL10" s="547"/>
      <c r="DM10" s="547"/>
      <c r="DN10" s="547"/>
      <c r="DO10" s="547"/>
      <c r="DP10" s="548"/>
    </row>
    <row r="11" spans="5:120" ht="57" customHeight="1">
      <c r="E11" s="253" t="s">
        <v>66</v>
      </c>
      <c r="F11" s="253"/>
      <c r="G11" s="253"/>
      <c r="H11" s="253"/>
      <c r="I11" s="500" t="str">
        <f>IF(①要望書３!I11="","",①要望書３!I11)</f>
        <v/>
      </c>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1"/>
      <c r="AH11" s="501"/>
      <c r="AI11" s="501"/>
      <c r="AJ11" s="501"/>
      <c r="AK11" s="501"/>
      <c r="AL11" s="502"/>
      <c r="AM11" s="383">
        <f>SUMIF(②申請書５!$K$3:$K$68,"12月",②申請書５!$I$3:$I$68)</f>
        <v>0</v>
      </c>
      <c r="AN11" s="384"/>
      <c r="AO11" s="384"/>
      <c r="AP11" s="384"/>
      <c r="AQ11" s="384"/>
      <c r="AR11" s="384"/>
      <c r="AS11" s="385"/>
      <c r="CB11" s="253" t="s">
        <v>66</v>
      </c>
      <c r="CC11" s="253"/>
      <c r="CD11" s="253"/>
      <c r="CE11" s="253"/>
      <c r="CF11" s="549" t="s">
        <v>387</v>
      </c>
      <c r="CG11" s="550"/>
      <c r="CH11" s="550"/>
      <c r="CI11" s="550"/>
      <c r="CJ11" s="550"/>
      <c r="CK11" s="550"/>
      <c r="CL11" s="550"/>
      <c r="CM11" s="550"/>
      <c r="CN11" s="550"/>
      <c r="CO11" s="550"/>
      <c r="CP11" s="550"/>
      <c r="CQ11" s="550"/>
      <c r="CR11" s="550"/>
      <c r="CS11" s="550"/>
      <c r="CT11" s="550"/>
      <c r="CU11" s="550"/>
      <c r="CV11" s="550"/>
      <c r="CW11" s="550"/>
      <c r="CX11" s="550"/>
      <c r="CY11" s="550"/>
      <c r="CZ11" s="550"/>
      <c r="DA11" s="550"/>
      <c r="DB11" s="550"/>
      <c r="DC11" s="550"/>
      <c r="DD11" s="550"/>
      <c r="DE11" s="550"/>
      <c r="DF11" s="550"/>
      <c r="DG11" s="550"/>
      <c r="DH11" s="550"/>
      <c r="DI11" s="551"/>
      <c r="DJ11" s="546">
        <v>50000</v>
      </c>
      <c r="DK11" s="547"/>
      <c r="DL11" s="547"/>
      <c r="DM11" s="547"/>
      <c r="DN11" s="547"/>
      <c r="DO11" s="547"/>
      <c r="DP11" s="548"/>
    </row>
    <row r="12" spans="5:120" ht="57" customHeight="1">
      <c r="E12" s="253" t="s">
        <v>67</v>
      </c>
      <c r="F12" s="253"/>
      <c r="G12" s="253"/>
      <c r="H12" s="253"/>
      <c r="I12" s="500" t="str">
        <f>IF(①要望書３!I12="","",①要望書３!I12)</f>
        <v/>
      </c>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1"/>
      <c r="AH12" s="501"/>
      <c r="AI12" s="501"/>
      <c r="AJ12" s="501"/>
      <c r="AK12" s="501"/>
      <c r="AL12" s="502"/>
      <c r="AM12" s="383">
        <f>SUMIF(②申請書５!$K$3:$K$68,"1月",②申請書５!$I$3:$I$68)</f>
        <v>0</v>
      </c>
      <c r="AN12" s="384"/>
      <c r="AO12" s="384"/>
      <c r="AP12" s="384"/>
      <c r="AQ12" s="384"/>
      <c r="AR12" s="384"/>
      <c r="AS12" s="385"/>
      <c r="CB12" s="253" t="s">
        <v>67</v>
      </c>
      <c r="CC12" s="253"/>
      <c r="CD12" s="253"/>
      <c r="CE12" s="253"/>
      <c r="CF12" s="549"/>
      <c r="CG12" s="550"/>
      <c r="CH12" s="550"/>
      <c r="CI12" s="550"/>
      <c r="CJ12" s="550"/>
      <c r="CK12" s="550"/>
      <c r="CL12" s="550"/>
      <c r="CM12" s="550"/>
      <c r="CN12" s="550"/>
      <c r="CO12" s="550"/>
      <c r="CP12" s="550"/>
      <c r="CQ12" s="550"/>
      <c r="CR12" s="550"/>
      <c r="CS12" s="550"/>
      <c r="CT12" s="550"/>
      <c r="CU12" s="550"/>
      <c r="CV12" s="550"/>
      <c r="CW12" s="550"/>
      <c r="CX12" s="550"/>
      <c r="CY12" s="550"/>
      <c r="CZ12" s="550"/>
      <c r="DA12" s="550"/>
      <c r="DB12" s="550"/>
      <c r="DC12" s="550"/>
      <c r="DD12" s="550"/>
      <c r="DE12" s="550"/>
      <c r="DF12" s="550"/>
      <c r="DG12" s="550"/>
      <c r="DH12" s="550"/>
      <c r="DI12" s="551"/>
      <c r="DJ12" s="546"/>
      <c r="DK12" s="547"/>
      <c r="DL12" s="547"/>
      <c r="DM12" s="547"/>
      <c r="DN12" s="547"/>
      <c r="DO12" s="547"/>
      <c r="DP12" s="548"/>
    </row>
    <row r="13" spans="5:120" ht="57" customHeight="1">
      <c r="E13" s="253" t="s">
        <v>68</v>
      </c>
      <c r="F13" s="253"/>
      <c r="G13" s="253"/>
      <c r="H13" s="253"/>
      <c r="I13" s="500" t="str">
        <f>IF(①要望書３!I13="","",①要望書３!I13)</f>
        <v/>
      </c>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c r="AI13" s="501"/>
      <c r="AJ13" s="501"/>
      <c r="AK13" s="501"/>
      <c r="AL13" s="502"/>
      <c r="AM13" s="383">
        <f>SUMIF(②申請書５!$K$3:$K$68,"2月",②申請書５!$I$3:$I$68)</f>
        <v>0</v>
      </c>
      <c r="AN13" s="384"/>
      <c r="AO13" s="384"/>
      <c r="AP13" s="384"/>
      <c r="AQ13" s="384"/>
      <c r="AR13" s="384"/>
      <c r="AS13" s="385"/>
      <c r="CB13" s="253" t="s">
        <v>68</v>
      </c>
      <c r="CC13" s="253"/>
      <c r="CD13" s="253"/>
      <c r="CE13" s="253"/>
      <c r="CF13" s="549"/>
      <c r="CG13" s="550"/>
      <c r="CH13" s="550"/>
      <c r="CI13" s="550"/>
      <c r="CJ13" s="550"/>
      <c r="CK13" s="550"/>
      <c r="CL13" s="550"/>
      <c r="CM13" s="550"/>
      <c r="CN13" s="550"/>
      <c r="CO13" s="550"/>
      <c r="CP13" s="550"/>
      <c r="CQ13" s="550"/>
      <c r="CR13" s="550"/>
      <c r="CS13" s="550"/>
      <c r="CT13" s="550"/>
      <c r="CU13" s="550"/>
      <c r="CV13" s="550"/>
      <c r="CW13" s="550"/>
      <c r="CX13" s="550"/>
      <c r="CY13" s="550"/>
      <c r="CZ13" s="550"/>
      <c r="DA13" s="550"/>
      <c r="DB13" s="550"/>
      <c r="DC13" s="550"/>
      <c r="DD13" s="550"/>
      <c r="DE13" s="550"/>
      <c r="DF13" s="550"/>
      <c r="DG13" s="550"/>
      <c r="DH13" s="550"/>
      <c r="DI13" s="551"/>
      <c r="DJ13" s="546"/>
      <c r="DK13" s="547"/>
      <c r="DL13" s="547"/>
      <c r="DM13" s="547"/>
      <c r="DN13" s="547"/>
      <c r="DO13" s="547"/>
      <c r="DP13" s="548"/>
    </row>
    <row r="14" spans="5:120" ht="57" customHeight="1">
      <c r="E14" s="253" t="s">
        <v>69</v>
      </c>
      <c r="F14" s="253"/>
      <c r="G14" s="253"/>
      <c r="H14" s="253"/>
      <c r="I14" s="500" t="str">
        <f>IF(①要望書３!I14="","",①要望書３!I14)</f>
        <v/>
      </c>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2"/>
      <c r="AM14" s="383">
        <f>SUMIF(②申請書５!$K$3:$K$68,"3月",②申請書５!$I$3:$I$68)</f>
        <v>0</v>
      </c>
      <c r="AN14" s="384"/>
      <c r="AO14" s="384"/>
      <c r="AP14" s="384"/>
      <c r="AQ14" s="384"/>
      <c r="AR14" s="384"/>
      <c r="AS14" s="385"/>
      <c r="CB14" s="253" t="s">
        <v>69</v>
      </c>
      <c r="CC14" s="253"/>
      <c r="CD14" s="253"/>
      <c r="CE14" s="253"/>
      <c r="CF14" s="549"/>
      <c r="CG14" s="550"/>
      <c r="CH14" s="550"/>
      <c r="CI14" s="550"/>
      <c r="CJ14" s="550"/>
      <c r="CK14" s="550"/>
      <c r="CL14" s="550"/>
      <c r="CM14" s="550"/>
      <c r="CN14" s="550"/>
      <c r="CO14" s="550"/>
      <c r="CP14" s="550"/>
      <c r="CQ14" s="550"/>
      <c r="CR14" s="550"/>
      <c r="CS14" s="550"/>
      <c r="CT14" s="550"/>
      <c r="CU14" s="550"/>
      <c r="CV14" s="550"/>
      <c r="CW14" s="550"/>
      <c r="CX14" s="550"/>
      <c r="CY14" s="550"/>
      <c r="CZ14" s="550"/>
      <c r="DA14" s="550"/>
      <c r="DB14" s="550"/>
      <c r="DC14" s="550"/>
      <c r="DD14" s="550"/>
      <c r="DE14" s="550"/>
      <c r="DF14" s="550"/>
      <c r="DG14" s="550"/>
      <c r="DH14" s="550"/>
      <c r="DI14" s="551"/>
      <c r="DJ14" s="546"/>
      <c r="DK14" s="547"/>
      <c r="DL14" s="547"/>
      <c r="DM14" s="547"/>
      <c r="DN14" s="547"/>
      <c r="DO14" s="547"/>
      <c r="DP14" s="548"/>
    </row>
    <row r="15" spans="5:120" ht="18.75" customHeight="1">
      <c r="E15" s="256"/>
      <c r="F15" s="256"/>
      <c r="G15" s="256"/>
      <c r="H15" s="256"/>
      <c r="I15" s="256" t="s">
        <v>3</v>
      </c>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552">
        <f>SUM(AM3:AS14)</f>
        <v>0</v>
      </c>
      <c r="AN15" s="552"/>
      <c r="AO15" s="552"/>
      <c r="AP15" s="552"/>
      <c r="AQ15" s="552"/>
      <c r="AR15" s="552"/>
      <c r="AS15" s="552"/>
      <c r="CB15" s="256"/>
      <c r="CC15" s="256"/>
      <c r="CD15" s="256"/>
      <c r="CE15" s="256"/>
      <c r="CF15" s="256" t="s">
        <v>3</v>
      </c>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372">
        <v>810844</v>
      </c>
      <c r="DK15" s="373"/>
      <c r="DL15" s="373"/>
      <c r="DM15" s="373"/>
      <c r="DN15" s="373"/>
      <c r="DO15" s="373"/>
      <c r="DP15" s="373"/>
    </row>
    <row r="17" spans="5:120">
      <c r="E17" t="s">
        <v>563</v>
      </c>
      <c r="CB17" t="s">
        <v>563</v>
      </c>
    </row>
    <row r="18" spans="5:120" ht="38.25" customHeight="1">
      <c r="E18" s="253" t="s">
        <v>23</v>
      </c>
      <c r="F18" s="253"/>
      <c r="G18" s="253"/>
      <c r="H18" s="253"/>
      <c r="I18" s="253"/>
      <c r="J18" s="253"/>
      <c r="K18" s="253"/>
      <c r="L18" s="481" t="str">
        <f>IF(①要望書３!L18="","",①要望書３!L18)</f>
        <v/>
      </c>
      <c r="M18" s="481"/>
      <c r="N18" s="481"/>
      <c r="O18" s="481"/>
      <c r="P18" s="481"/>
      <c r="Q18" s="481"/>
      <c r="R18" s="481"/>
      <c r="S18" s="481"/>
      <c r="T18" s="481"/>
      <c r="U18" s="481"/>
      <c r="V18" s="481"/>
      <c r="W18" s="481"/>
      <c r="X18" s="481"/>
      <c r="Y18" s="481"/>
      <c r="Z18" s="481"/>
      <c r="AA18" s="481"/>
      <c r="AB18" s="481"/>
      <c r="AC18" s="481"/>
      <c r="AD18" s="481"/>
      <c r="AE18" s="481"/>
      <c r="AF18" s="481"/>
      <c r="AG18" s="481"/>
      <c r="AH18" s="481"/>
      <c r="AI18" s="481"/>
      <c r="AJ18" s="481"/>
      <c r="AK18" s="481"/>
      <c r="AL18" s="481"/>
      <c r="AM18" s="481"/>
      <c r="AN18" s="481"/>
      <c r="AO18" s="481"/>
      <c r="AP18" s="481"/>
      <c r="AQ18" s="481"/>
      <c r="AR18" s="481"/>
      <c r="AS18" s="481"/>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CB18" s="253" t="s">
        <v>23</v>
      </c>
      <c r="CC18" s="253"/>
      <c r="CD18" s="253"/>
      <c r="CE18" s="253"/>
      <c r="CF18" s="253"/>
      <c r="CG18" s="253"/>
      <c r="CH18" s="253"/>
      <c r="CI18" s="480" t="s">
        <v>352</v>
      </c>
      <c r="CJ18" s="480"/>
      <c r="CK18" s="480"/>
      <c r="CL18" s="480"/>
      <c r="CM18" s="480"/>
      <c r="CN18" s="480"/>
      <c r="CO18" s="480"/>
      <c r="CP18" s="480"/>
      <c r="CQ18" s="480"/>
      <c r="CR18" s="480"/>
      <c r="CS18" s="480"/>
      <c r="CT18" s="480"/>
      <c r="CU18" s="480"/>
      <c r="CV18" s="480"/>
      <c r="CW18" s="480"/>
      <c r="CX18" s="480"/>
      <c r="CY18" s="480"/>
      <c r="CZ18" s="480"/>
      <c r="DA18" s="480"/>
      <c r="DB18" s="480"/>
      <c r="DC18" s="480"/>
      <c r="DD18" s="480"/>
      <c r="DE18" s="480"/>
      <c r="DF18" s="480"/>
      <c r="DG18" s="480"/>
      <c r="DH18" s="480"/>
      <c r="DI18" s="480"/>
      <c r="DJ18" s="480"/>
      <c r="DK18" s="480"/>
      <c r="DL18" s="480"/>
      <c r="DM18" s="480"/>
      <c r="DN18" s="480"/>
      <c r="DO18" s="480"/>
      <c r="DP18" s="480"/>
    </row>
    <row r="19" spans="5:120" ht="212.25" customHeight="1">
      <c r="E19" s="252" t="s">
        <v>695</v>
      </c>
      <c r="F19" s="252"/>
      <c r="G19" s="252"/>
      <c r="H19" s="252"/>
      <c r="I19" s="252"/>
      <c r="J19" s="252"/>
      <c r="K19" s="252"/>
      <c r="L19" s="481" t="str">
        <f>IF(①要望書３!L19="","",①要望書３!L19)</f>
        <v/>
      </c>
      <c r="M19" s="481"/>
      <c r="N19" s="481"/>
      <c r="O19" s="481"/>
      <c r="P19" s="481"/>
      <c r="Q19" s="481"/>
      <c r="R19" s="481"/>
      <c r="S19" s="481"/>
      <c r="T19" s="481"/>
      <c r="U19" s="481"/>
      <c r="V19" s="481"/>
      <c r="W19" s="481"/>
      <c r="X19" s="481"/>
      <c r="Y19" s="481"/>
      <c r="Z19" s="481"/>
      <c r="AA19" s="481"/>
      <c r="AB19" s="481"/>
      <c r="AC19" s="481"/>
      <c r="AD19" s="481"/>
      <c r="AE19" s="481"/>
      <c r="AF19" s="481"/>
      <c r="AG19" s="481"/>
      <c r="AH19" s="481"/>
      <c r="AI19" s="481"/>
      <c r="AJ19" s="481"/>
      <c r="AK19" s="481"/>
      <c r="AL19" s="481"/>
      <c r="AM19" s="481"/>
      <c r="AN19" s="481"/>
      <c r="AO19" s="481"/>
      <c r="AP19" s="481"/>
      <c r="AQ19" s="481"/>
      <c r="AR19" s="481"/>
      <c r="AS19" s="481"/>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CB19" s="252" t="s">
        <v>695</v>
      </c>
      <c r="CC19" s="252"/>
      <c r="CD19" s="252"/>
      <c r="CE19" s="252"/>
      <c r="CF19" s="252"/>
      <c r="CG19" s="252"/>
      <c r="CH19" s="252"/>
      <c r="CI19" s="480" t="s">
        <v>697</v>
      </c>
      <c r="CJ19" s="480"/>
      <c r="CK19" s="480"/>
      <c r="CL19" s="480"/>
      <c r="CM19" s="480"/>
      <c r="CN19" s="480"/>
      <c r="CO19" s="480"/>
      <c r="CP19" s="480"/>
      <c r="CQ19" s="480"/>
      <c r="CR19" s="480"/>
      <c r="CS19" s="480"/>
      <c r="CT19" s="480"/>
      <c r="CU19" s="480"/>
      <c r="CV19" s="480"/>
      <c r="CW19" s="480"/>
      <c r="CX19" s="480"/>
      <c r="CY19" s="480"/>
      <c r="CZ19" s="480"/>
      <c r="DA19" s="480"/>
      <c r="DB19" s="480"/>
      <c r="DC19" s="480"/>
      <c r="DD19" s="480"/>
      <c r="DE19" s="480"/>
      <c r="DF19" s="480"/>
      <c r="DG19" s="480"/>
      <c r="DH19" s="480"/>
      <c r="DI19" s="480"/>
      <c r="DJ19" s="480"/>
      <c r="DK19" s="480"/>
      <c r="DL19" s="480"/>
      <c r="DM19" s="480"/>
      <c r="DN19" s="480"/>
      <c r="DO19" s="480"/>
      <c r="DP19" s="480"/>
    </row>
    <row r="20" spans="5:120" ht="137.25" customHeight="1">
      <c r="E20" s="253" t="s">
        <v>24</v>
      </c>
      <c r="F20" s="253"/>
      <c r="G20" s="253"/>
      <c r="H20" s="253"/>
      <c r="I20" s="253"/>
      <c r="J20" s="253"/>
      <c r="K20" s="253"/>
      <c r="L20" s="481" t="str">
        <f>IF(①要望書３!L20="","",①要望書３!L20)</f>
        <v/>
      </c>
      <c r="M20" s="481"/>
      <c r="N20" s="481"/>
      <c r="O20" s="481"/>
      <c r="P20" s="481"/>
      <c r="Q20" s="481"/>
      <c r="R20" s="481"/>
      <c r="S20" s="481"/>
      <c r="T20" s="481"/>
      <c r="U20" s="481"/>
      <c r="V20" s="481"/>
      <c r="W20" s="481"/>
      <c r="X20" s="481"/>
      <c r="Y20" s="481"/>
      <c r="Z20" s="481"/>
      <c r="AA20" s="481"/>
      <c r="AB20" s="481"/>
      <c r="AC20" s="481"/>
      <c r="AD20" s="481"/>
      <c r="AE20" s="481"/>
      <c r="AF20" s="481"/>
      <c r="AG20" s="481"/>
      <c r="AH20" s="481"/>
      <c r="AI20" s="481"/>
      <c r="AJ20" s="481"/>
      <c r="AK20" s="481"/>
      <c r="AL20" s="481"/>
      <c r="AM20" s="481"/>
      <c r="AN20" s="481"/>
      <c r="AO20" s="481"/>
      <c r="AP20" s="481"/>
      <c r="AQ20" s="481"/>
      <c r="AR20" s="481"/>
      <c r="AS20" s="481"/>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Y20" s="25"/>
      <c r="CB20" s="253" t="s">
        <v>24</v>
      </c>
      <c r="CC20" s="253"/>
      <c r="CD20" s="253"/>
      <c r="CE20" s="253"/>
      <c r="CF20" s="253"/>
      <c r="CG20" s="253"/>
      <c r="CH20" s="253"/>
      <c r="CI20" s="480" t="s">
        <v>355</v>
      </c>
      <c r="CJ20" s="480"/>
      <c r="CK20" s="480"/>
      <c r="CL20" s="480"/>
      <c r="CM20" s="480"/>
      <c r="CN20" s="480"/>
      <c r="CO20" s="480"/>
      <c r="CP20" s="480"/>
      <c r="CQ20" s="480"/>
      <c r="CR20" s="480"/>
      <c r="CS20" s="480"/>
      <c r="CT20" s="480"/>
      <c r="CU20" s="480"/>
      <c r="CV20" s="480"/>
      <c r="CW20" s="480"/>
      <c r="CX20" s="480"/>
      <c r="CY20" s="480"/>
      <c r="CZ20" s="480"/>
      <c r="DA20" s="480"/>
      <c r="DB20" s="480"/>
      <c r="DC20" s="480"/>
      <c r="DD20" s="480"/>
      <c r="DE20" s="480"/>
      <c r="DF20" s="480"/>
      <c r="DG20" s="480"/>
      <c r="DH20" s="480"/>
      <c r="DI20" s="480"/>
      <c r="DJ20" s="480"/>
      <c r="DK20" s="480"/>
      <c r="DL20" s="480"/>
      <c r="DM20" s="480"/>
      <c r="DN20" s="480"/>
      <c r="DO20" s="480"/>
      <c r="DP20" s="480"/>
    </row>
    <row r="21" spans="5:120"/>
    <row r="22" spans="5:120">
      <c r="E22" t="s">
        <v>619</v>
      </c>
      <c r="CB22" t="s">
        <v>508</v>
      </c>
    </row>
    <row r="23" spans="5:120" ht="137.25" customHeight="1">
      <c r="E23" s="252" t="s">
        <v>26</v>
      </c>
      <c r="F23" s="252"/>
      <c r="G23" s="252"/>
      <c r="H23" s="252"/>
      <c r="I23" s="252"/>
      <c r="J23" s="252"/>
      <c r="K23" s="252"/>
      <c r="L23" s="481" t="str">
        <f>IF(①要望書３!L23="","",①要望書３!L23)</f>
        <v/>
      </c>
      <c r="M23" s="481"/>
      <c r="N23" s="481"/>
      <c r="O23" s="481"/>
      <c r="P23" s="481"/>
      <c r="Q23" s="481"/>
      <c r="R23" s="481"/>
      <c r="S23" s="481"/>
      <c r="T23" s="481"/>
      <c r="U23" s="481"/>
      <c r="V23" s="481"/>
      <c r="W23" s="481"/>
      <c r="X23" s="481"/>
      <c r="Y23" s="481"/>
      <c r="Z23" s="481"/>
      <c r="AA23" s="481"/>
      <c r="AB23" s="481"/>
      <c r="AC23" s="481"/>
      <c r="AD23" s="481"/>
      <c r="AE23" s="481"/>
      <c r="AF23" s="481"/>
      <c r="AG23" s="481"/>
      <c r="AH23" s="481"/>
      <c r="AI23" s="481"/>
      <c r="AJ23" s="481"/>
      <c r="AK23" s="481"/>
      <c r="AL23" s="481"/>
      <c r="AM23" s="481"/>
      <c r="AN23" s="481"/>
      <c r="AO23" s="481"/>
      <c r="AP23" s="481"/>
      <c r="AQ23" s="481"/>
      <c r="AR23" s="481"/>
      <c r="AS23" s="481"/>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CB23" s="252" t="s">
        <v>26</v>
      </c>
      <c r="CC23" s="252"/>
      <c r="CD23" s="252"/>
      <c r="CE23" s="252"/>
      <c r="CF23" s="252"/>
      <c r="CG23" s="252"/>
      <c r="CH23" s="252"/>
      <c r="CI23" s="480" t="s">
        <v>698</v>
      </c>
      <c r="CJ23" s="480"/>
      <c r="CK23" s="480"/>
      <c r="CL23" s="480"/>
      <c r="CM23" s="480"/>
      <c r="CN23" s="480"/>
      <c r="CO23" s="480"/>
      <c r="CP23" s="480"/>
      <c r="CQ23" s="480"/>
      <c r="CR23" s="480"/>
      <c r="CS23" s="480"/>
      <c r="CT23" s="480"/>
      <c r="CU23" s="480"/>
      <c r="CV23" s="480"/>
      <c r="CW23" s="480"/>
      <c r="CX23" s="480"/>
      <c r="CY23" s="480"/>
      <c r="CZ23" s="480"/>
      <c r="DA23" s="480"/>
      <c r="DB23" s="480"/>
      <c r="DC23" s="480"/>
      <c r="DD23" s="480"/>
      <c r="DE23" s="480"/>
      <c r="DF23" s="480"/>
      <c r="DG23" s="480"/>
      <c r="DH23" s="480"/>
      <c r="DI23" s="480"/>
      <c r="DJ23" s="480"/>
      <c r="DK23" s="480"/>
      <c r="DL23" s="480"/>
      <c r="DM23" s="480"/>
      <c r="DN23" s="480"/>
      <c r="DO23" s="480"/>
      <c r="DP23" s="480"/>
    </row>
    <row r="24" spans="5:120" ht="137.25" customHeight="1">
      <c r="E24" s="252" t="s">
        <v>696</v>
      </c>
      <c r="F24" s="252"/>
      <c r="G24" s="252"/>
      <c r="H24" s="252"/>
      <c r="I24" s="252"/>
      <c r="J24" s="252"/>
      <c r="K24" s="252"/>
      <c r="L24" s="481" t="str">
        <f>IF(①要望書３!L24="","",①要望書３!L24)</f>
        <v/>
      </c>
      <c r="M24" s="481"/>
      <c r="N24" s="481"/>
      <c r="O24" s="481"/>
      <c r="P24" s="481"/>
      <c r="Q24" s="481"/>
      <c r="R24" s="481"/>
      <c r="S24" s="481"/>
      <c r="T24" s="481"/>
      <c r="U24" s="481"/>
      <c r="V24" s="481"/>
      <c r="W24" s="481"/>
      <c r="X24" s="481"/>
      <c r="Y24" s="481"/>
      <c r="Z24" s="481"/>
      <c r="AA24" s="481"/>
      <c r="AB24" s="481"/>
      <c r="AC24" s="481"/>
      <c r="AD24" s="481"/>
      <c r="AE24" s="481"/>
      <c r="AF24" s="481"/>
      <c r="AG24" s="481"/>
      <c r="AH24" s="481"/>
      <c r="AI24" s="481"/>
      <c r="AJ24" s="481"/>
      <c r="AK24" s="481"/>
      <c r="AL24" s="481"/>
      <c r="AM24" s="481"/>
      <c r="AN24" s="481"/>
      <c r="AO24" s="481"/>
      <c r="AP24" s="481"/>
      <c r="AQ24" s="481"/>
      <c r="AR24" s="481"/>
      <c r="AS24" s="481"/>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CB24" s="252" t="s">
        <v>696</v>
      </c>
      <c r="CC24" s="252"/>
      <c r="CD24" s="252"/>
      <c r="CE24" s="252"/>
      <c r="CF24" s="252"/>
      <c r="CG24" s="252"/>
      <c r="CH24" s="252"/>
      <c r="CI24" s="480"/>
      <c r="CJ24" s="480"/>
      <c r="CK24" s="480"/>
      <c r="CL24" s="480"/>
      <c r="CM24" s="480"/>
      <c r="CN24" s="480"/>
      <c r="CO24" s="480"/>
      <c r="CP24" s="480"/>
      <c r="CQ24" s="480"/>
      <c r="CR24" s="480"/>
      <c r="CS24" s="480"/>
      <c r="CT24" s="480"/>
      <c r="CU24" s="480"/>
      <c r="CV24" s="480"/>
      <c r="CW24" s="480"/>
      <c r="CX24" s="480"/>
      <c r="CY24" s="480"/>
      <c r="CZ24" s="480"/>
      <c r="DA24" s="480"/>
      <c r="DB24" s="480"/>
      <c r="DC24" s="480"/>
      <c r="DD24" s="480"/>
      <c r="DE24" s="480"/>
      <c r="DF24" s="480"/>
      <c r="DG24" s="480"/>
      <c r="DH24" s="480"/>
      <c r="DI24" s="480"/>
      <c r="DJ24" s="480"/>
      <c r="DK24" s="480"/>
      <c r="DL24" s="480"/>
      <c r="DM24" s="480"/>
      <c r="DN24" s="480"/>
      <c r="DO24" s="480"/>
      <c r="DP24" s="480"/>
    </row>
  </sheetData>
  <sheetProtection sheet="1" formatCells="0" formatColumns="0" formatRows="0" selectLockedCells="1"/>
  <mergeCells count="106">
    <mergeCell ref="E12:H12"/>
    <mergeCell ref="E13:H13"/>
    <mergeCell ref="I10:AL10"/>
    <mergeCell ref="AM10:AS10"/>
    <mergeCell ref="I11:AL11"/>
    <mergeCell ref="AM11:AS11"/>
    <mergeCell ref="I7:AL7"/>
    <mergeCell ref="AM7:AS7"/>
    <mergeCell ref="I8:AL8"/>
    <mergeCell ref="AM8:AS8"/>
    <mergeCell ref="I9:AL9"/>
    <mergeCell ref="AM9:AS9"/>
    <mergeCell ref="CI24:DP24"/>
    <mergeCell ref="CI20:DP20"/>
    <mergeCell ref="CI23:DP23"/>
    <mergeCell ref="CB14:CE14"/>
    <mergeCell ref="DJ15:DP15"/>
    <mergeCell ref="E24:K24"/>
    <mergeCell ref="L24:AS24"/>
    <mergeCell ref="E20:K20"/>
    <mergeCell ref="L20:AS20"/>
    <mergeCell ref="CB20:CH20"/>
    <mergeCell ref="E23:K23"/>
    <mergeCell ref="L23:AS23"/>
    <mergeCell ref="CB23:CH23"/>
    <mergeCell ref="CB24:CH24"/>
    <mergeCell ref="E18:K18"/>
    <mergeCell ref="L18:AS18"/>
    <mergeCell ref="CB18:CH18"/>
    <mergeCell ref="CI18:DP18"/>
    <mergeCell ref="E19:K19"/>
    <mergeCell ref="L19:AS19"/>
    <mergeCell ref="CB19:CH19"/>
    <mergeCell ref="CI19:DP19"/>
    <mergeCell ref="E14:H14"/>
    <mergeCell ref="E15:H15"/>
    <mergeCell ref="CB9:CE9"/>
    <mergeCell ref="CB10:CE10"/>
    <mergeCell ref="CB11:CE11"/>
    <mergeCell ref="CF5:DI5"/>
    <mergeCell ref="CF6:DI6"/>
    <mergeCell ref="CF7:DI7"/>
    <mergeCell ref="CF8:DI8"/>
    <mergeCell ref="E8:H8"/>
    <mergeCell ref="E3:H3"/>
    <mergeCell ref="E4:H4"/>
    <mergeCell ref="E5:H5"/>
    <mergeCell ref="E6:H6"/>
    <mergeCell ref="E7:H7"/>
    <mergeCell ref="I5:AL5"/>
    <mergeCell ref="AM5:AS5"/>
    <mergeCell ref="I6:AL6"/>
    <mergeCell ref="AM6:AS6"/>
    <mergeCell ref="CB4:CE4"/>
    <mergeCell ref="CB5:CE5"/>
    <mergeCell ref="E9:H9"/>
    <mergeCell ref="E10:H10"/>
    <mergeCell ref="E11:H11"/>
    <mergeCell ref="I3:AL3"/>
    <mergeCell ref="AM3:AS3"/>
    <mergeCell ref="I4:AL4"/>
    <mergeCell ref="AM4:AS4"/>
    <mergeCell ref="CF3:DI3"/>
    <mergeCell ref="DJ3:DP3"/>
    <mergeCell ref="CF4:DI4"/>
    <mergeCell ref="DJ4:DP4"/>
    <mergeCell ref="E2:H2"/>
    <mergeCell ref="I2:AL2"/>
    <mergeCell ref="AM2:AS2"/>
    <mergeCell ref="CB2:CE2"/>
    <mergeCell ref="CF2:DI2"/>
    <mergeCell ref="BK4:BR5"/>
    <mergeCell ref="DJ5:DP5"/>
    <mergeCell ref="DJ6:DP6"/>
    <mergeCell ref="DJ7:DP7"/>
    <mergeCell ref="DJ8:DP8"/>
    <mergeCell ref="AV1:BS3"/>
    <mergeCell ref="CB6:CE6"/>
    <mergeCell ref="CB7:CE7"/>
    <mergeCell ref="CB8:CE8"/>
    <mergeCell ref="CB3:CE3"/>
    <mergeCell ref="DJ2:DP2"/>
    <mergeCell ref="I15:AL15"/>
    <mergeCell ref="AM15:AS15"/>
    <mergeCell ref="CB15:CE15"/>
    <mergeCell ref="CF15:DI15"/>
    <mergeCell ref="I12:AL12"/>
    <mergeCell ref="AM12:AS12"/>
    <mergeCell ref="I13:AL13"/>
    <mergeCell ref="AM13:AS13"/>
    <mergeCell ref="I14:AL14"/>
    <mergeCell ref="AM14:AS14"/>
    <mergeCell ref="CB13:CE13"/>
    <mergeCell ref="CF12:DI12"/>
    <mergeCell ref="CB12:CE12"/>
    <mergeCell ref="DJ12:DP12"/>
    <mergeCell ref="CF13:DI13"/>
    <mergeCell ref="DJ13:DP13"/>
    <mergeCell ref="CF14:DI14"/>
    <mergeCell ref="DJ14:DP14"/>
    <mergeCell ref="CF9:DI9"/>
    <mergeCell ref="DJ9:DP9"/>
    <mergeCell ref="CF10:DI10"/>
    <mergeCell ref="DJ10:DP10"/>
    <mergeCell ref="CF11:DI11"/>
    <mergeCell ref="DJ11:DP11"/>
  </mergeCells>
  <phoneticPr fontId="1"/>
  <pageMargins left="0.70866141732283472" right="0.70866141732283472" top="0.74803149606299213" bottom="0.74803149606299213" header="0.31496062992125984" footer="0.31496062992125984"/>
  <pageSetup paperSize="9" scale="99" fitToHeight="0" orientation="portrait" blackAndWhite="1" r:id="rId1"/>
  <drawing r:id="rId2"/>
  <extLst>
    <ext xmlns:x14="http://schemas.microsoft.com/office/spreadsheetml/2009/9/main" uri="{78C0D931-6437-407d-A8EE-F0AAD7539E65}">
      <x14:conditionalFormattings>
        <x14:conditionalFormatting xmlns:xm="http://schemas.microsoft.com/office/excel/2006/main">
          <x14:cfRule type="expression" priority="21" id="{7B65D4BA-D975-4A9A-897F-44293C681FBD}">
            <xm:f>NOT($I$3=①要望書３!$I$3)</xm:f>
            <x14:dxf>
              <font>
                <color rgb="FFFF0000"/>
              </font>
            </x14:dxf>
          </x14:cfRule>
          <xm:sqref>I3:I14 AM3:AM14</xm:sqref>
        </x14:conditionalFormatting>
        <x14:conditionalFormatting xmlns:xm="http://schemas.microsoft.com/office/excel/2006/main">
          <x14:cfRule type="expression" priority="3" id="{DABCF467-2FFB-41AC-97FD-46D7509A983D}">
            <xm:f>NOT($L$19=①要望書２!#REF!)</xm:f>
            <x14:dxf>
              <font>
                <color rgb="FFFF0000"/>
              </font>
            </x14:dxf>
          </x14:cfRule>
          <xm:sqref>L18:AS20</xm:sqref>
        </x14:conditionalFormatting>
        <x14:conditionalFormatting xmlns:xm="http://schemas.microsoft.com/office/excel/2006/main">
          <x14:cfRule type="expression" priority="1" id="{C96AAD3A-7C36-41B8-811C-FE352535B7F8}">
            <xm:f>NOT($L$19=①要望書２!#REF!)</xm:f>
            <x14:dxf>
              <font>
                <color rgb="FFFF0000"/>
              </font>
            </x14:dxf>
          </x14:cfRule>
          <xm:sqref>L23:AS24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DR19"/>
  <sheetViews>
    <sheetView showGridLines="0" view="pageBreakPreview" zoomScaleNormal="100" zoomScaleSheetLayoutView="100" workbookViewId="0">
      <selection activeCell="P12" sqref="P12:AO12"/>
    </sheetView>
  </sheetViews>
  <sheetFormatPr defaultColWidth="1.875" defaultRowHeight="34.5" customHeight="1"/>
  <cols>
    <col min="1" max="1" width="4.875" customWidth="1"/>
    <col min="2" max="2" width="2.625" customWidth="1"/>
    <col min="23" max="23" width="2.125" customWidth="1"/>
    <col min="24" max="24" width="2.375" customWidth="1"/>
    <col min="32" max="32" width="2.75" customWidth="1"/>
    <col min="35" max="35" width="2.625" customWidth="1"/>
    <col min="37" max="37" width="1.875" customWidth="1"/>
    <col min="38" max="38" width="2.5" customWidth="1"/>
    <col min="40" max="40" width="1.5" customWidth="1"/>
    <col min="41" max="41" width="2.625" customWidth="1"/>
    <col min="43" max="43" width="1.875" customWidth="1"/>
    <col min="69" max="82" width="0" hidden="1" customWidth="1"/>
  </cols>
  <sheetData>
    <row r="1" spans="1:122" ht="34.5" customHeight="1">
      <c r="B1" t="s">
        <v>509</v>
      </c>
      <c r="AI1" s="45" t="s">
        <v>566</v>
      </c>
      <c r="AQ1" s="324" t="s">
        <v>725</v>
      </c>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T1" s="7"/>
      <c r="BV1" s="62"/>
      <c r="BW1" s="62"/>
      <c r="BX1" s="62"/>
      <c r="BY1" s="62"/>
      <c r="BZ1" s="62"/>
      <c r="CA1" s="62"/>
      <c r="CB1" s="62"/>
      <c r="CC1" s="62"/>
      <c r="CE1" t="s">
        <v>509</v>
      </c>
      <c r="DL1" s="45" t="s">
        <v>566</v>
      </c>
    </row>
    <row r="2" spans="1:122" ht="34.5" customHeight="1">
      <c r="A2" s="157"/>
      <c r="B2" s="343" t="s">
        <v>27</v>
      </c>
      <c r="C2" s="294"/>
      <c r="D2" s="294"/>
      <c r="E2" s="294"/>
      <c r="F2" s="294"/>
      <c r="G2" s="294"/>
      <c r="H2" s="294"/>
      <c r="I2" s="294"/>
      <c r="J2" s="294"/>
      <c r="K2" s="294"/>
      <c r="L2" s="294"/>
      <c r="M2" s="294"/>
      <c r="N2" s="294"/>
      <c r="O2" s="294"/>
      <c r="P2" s="294"/>
      <c r="Q2" s="294"/>
      <c r="R2" s="294"/>
      <c r="S2" s="344"/>
      <c r="T2" s="256" t="s">
        <v>31</v>
      </c>
      <c r="U2" s="256"/>
      <c r="V2" s="256"/>
      <c r="W2" s="256"/>
      <c r="X2" s="256"/>
      <c r="Y2" s="256"/>
      <c r="Z2" s="256"/>
      <c r="AA2" s="402" t="s">
        <v>564</v>
      </c>
      <c r="AB2" s="402"/>
      <c r="AC2" s="402"/>
      <c r="AD2" s="402"/>
      <c r="AE2" s="402"/>
      <c r="AF2" s="402"/>
      <c r="AG2" s="402"/>
      <c r="AH2" s="402"/>
      <c r="AI2" s="294" t="s">
        <v>32</v>
      </c>
      <c r="AJ2" s="294"/>
      <c r="AK2" s="294"/>
      <c r="AL2" s="294"/>
      <c r="AM2" s="294"/>
      <c r="AN2" s="294"/>
      <c r="AO2" s="34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17"/>
      <c r="BP2" s="17"/>
      <c r="BQ2" s="17"/>
      <c r="BR2" s="17"/>
      <c r="BV2" s="62"/>
      <c r="BW2" s="62"/>
      <c r="BX2" s="62"/>
      <c r="BY2" s="62"/>
      <c r="BZ2" s="62"/>
      <c r="CA2" s="62"/>
      <c r="CB2" s="62"/>
      <c r="CC2" s="62"/>
      <c r="CE2" s="343" t="s">
        <v>27</v>
      </c>
      <c r="CF2" s="294"/>
      <c r="CG2" s="294"/>
      <c r="CH2" s="294"/>
      <c r="CI2" s="294"/>
      <c r="CJ2" s="294"/>
      <c r="CK2" s="294"/>
      <c r="CL2" s="294"/>
      <c r="CM2" s="294"/>
      <c r="CN2" s="294"/>
      <c r="CO2" s="294"/>
      <c r="CP2" s="294"/>
      <c r="CQ2" s="294"/>
      <c r="CR2" s="294"/>
      <c r="CS2" s="294"/>
      <c r="CT2" s="294"/>
      <c r="CU2" s="294"/>
      <c r="CV2" s="344"/>
      <c r="CW2" s="256" t="s">
        <v>31</v>
      </c>
      <c r="CX2" s="256"/>
      <c r="CY2" s="256"/>
      <c r="CZ2" s="256"/>
      <c r="DA2" s="256"/>
      <c r="DB2" s="256"/>
      <c r="DC2" s="256"/>
      <c r="DD2" s="402" t="s">
        <v>564</v>
      </c>
      <c r="DE2" s="402"/>
      <c r="DF2" s="402"/>
      <c r="DG2" s="402"/>
      <c r="DH2" s="402"/>
      <c r="DI2" s="402"/>
      <c r="DJ2" s="402"/>
      <c r="DK2" s="402"/>
      <c r="DL2" s="294" t="s">
        <v>32</v>
      </c>
      <c r="DM2" s="294"/>
      <c r="DN2" s="294"/>
      <c r="DO2" s="294"/>
      <c r="DP2" s="294"/>
      <c r="DQ2" s="294"/>
      <c r="DR2" s="344"/>
    </row>
    <row r="3" spans="1:122" ht="34.5" customHeight="1">
      <c r="A3" s="158"/>
      <c r="B3" s="387" t="str">
        <f>IF(②申請書１!Q47="","",②申請書１!Q47)</f>
        <v/>
      </c>
      <c r="C3" s="388"/>
      <c r="D3" s="388"/>
      <c r="E3" s="388"/>
      <c r="F3" s="388"/>
      <c r="G3" s="388"/>
      <c r="H3" s="388"/>
      <c r="I3" s="388"/>
      <c r="J3" s="388"/>
      <c r="K3" s="388"/>
      <c r="L3" s="388"/>
      <c r="M3" s="388"/>
      <c r="N3" s="388"/>
      <c r="O3" s="388"/>
      <c r="P3" s="388"/>
      <c r="Q3" s="388"/>
      <c r="R3" s="388"/>
      <c r="S3" s="389"/>
      <c r="T3" s="257" t="str">
        <f>IF(②申請書５!$A$3="","",SUMIF(②申請書５!$A$3:$A$68,"①",②申請書５!$I$3:$I$68))</f>
        <v/>
      </c>
      <c r="U3" s="258"/>
      <c r="V3" s="258"/>
      <c r="W3" s="258"/>
      <c r="X3" s="258"/>
      <c r="Y3" s="4"/>
      <c r="Z3" s="9" t="s">
        <v>2</v>
      </c>
      <c r="AA3" s="11" t="s">
        <v>35</v>
      </c>
      <c r="AB3" s="556" t="str">
        <f>IF(①要望書４!AB3="","",①要望書４!AB3)</f>
        <v/>
      </c>
      <c r="AC3" s="556"/>
      <c r="AD3" s="556"/>
      <c r="AE3" s="556"/>
      <c r="AF3" s="556"/>
      <c r="AG3" s="4"/>
      <c r="AH3" s="9" t="s">
        <v>34</v>
      </c>
      <c r="AI3" s="500" t="str">
        <f>IF(①要望書４!AI3="","",①要望書４!AI3)</f>
        <v/>
      </c>
      <c r="AJ3" s="501"/>
      <c r="AK3" s="501"/>
      <c r="AL3" s="501"/>
      <c r="AM3" s="501"/>
      <c r="AN3" s="501"/>
      <c r="AO3" s="502"/>
      <c r="AQ3" s="179"/>
      <c r="AR3" s="179"/>
      <c r="AS3" s="179"/>
      <c r="AT3" s="179"/>
      <c r="AU3" s="179"/>
      <c r="AV3" s="179"/>
      <c r="AW3" s="179"/>
      <c r="AX3" s="179"/>
      <c r="AY3" s="179"/>
      <c r="AZ3" s="179"/>
      <c r="BA3" s="179"/>
      <c r="BB3" s="179"/>
      <c r="BC3" s="179"/>
      <c r="BD3" s="179"/>
      <c r="BE3" s="179"/>
      <c r="BF3" s="179"/>
      <c r="BG3" s="179"/>
      <c r="BH3" s="179"/>
      <c r="BI3" s="179"/>
      <c r="BJ3" s="179"/>
      <c r="BK3" s="179"/>
      <c r="BL3" s="179"/>
      <c r="BM3" s="179"/>
      <c r="BN3" s="179"/>
      <c r="BO3" s="179"/>
      <c r="BP3" s="179"/>
      <c r="BQ3" s="179"/>
      <c r="BR3" s="179"/>
      <c r="BS3" s="179"/>
      <c r="BT3" s="179"/>
      <c r="BU3" s="179"/>
      <c r="BV3" s="179"/>
      <c r="BW3" s="179"/>
      <c r="BX3" s="179"/>
      <c r="BY3" s="179"/>
      <c r="BZ3" s="26"/>
      <c r="CA3" s="26"/>
      <c r="CB3" s="26"/>
      <c r="CC3" s="26"/>
      <c r="CE3" s="390" t="s">
        <v>442</v>
      </c>
      <c r="CF3" s="391"/>
      <c r="CG3" s="391"/>
      <c r="CH3" s="391"/>
      <c r="CI3" s="391"/>
      <c r="CJ3" s="391"/>
      <c r="CK3" s="391"/>
      <c r="CL3" s="391"/>
      <c r="CM3" s="391"/>
      <c r="CN3" s="391"/>
      <c r="CO3" s="391"/>
      <c r="CP3" s="391"/>
      <c r="CQ3" s="391"/>
      <c r="CR3" s="391"/>
      <c r="CS3" s="391"/>
      <c r="CT3" s="391"/>
      <c r="CU3" s="391"/>
      <c r="CV3" s="392"/>
      <c r="CW3" s="257">
        <v>310844</v>
      </c>
      <c r="CX3" s="258"/>
      <c r="CY3" s="258"/>
      <c r="CZ3" s="258"/>
      <c r="DA3" s="258"/>
      <c r="DB3" s="4"/>
      <c r="DC3" s="9" t="s">
        <v>2</v>
      </c>
      <c r="DD3" s="11" t="s">
        <v>35</v>
      </c>
      <c r="DE3" s="555">
        <v>188000</v>
      </c>
      <c r="DF3" s="555"/>
      <c r="DG3" s="555"/>
      <c r="DH3" s="555"/>
      <c r="DI3" s="555"/>
      <c r="DJ3" s="4"/>
      <c r="DK3" s="9" t="s">
        <v>34</v>
      </c>
      <c r="DL3" s="549"/>
      <c r="DM3" s="550"/>
      <c r="DN3" s="550"/>
      <c r="DO3" s="550"/>
      <c r="DP3" s="550"/>
      <c r="DQ3" s="550"/>
      <c r="DR3" s="551"/>
    </row>
    <row r="4" spans="1:122" ht="34.5" customHeight="1">
      <c r="B4" s="387" t="str">
        <f>IF(②申請書１!Q48="","",②申請書１!Q48)</f>
        <v/>
      </c>
      <c r="C4" s="388"/>
      <c r="D4" s="388"/>
      <c r="E4" s="388"/>
      <c r="F4" s="388"/>
      <c r="G4" s="388"/>
      <c r="H4" s="388"/>
      <c r="I4" s="388"/>
      <c r="J4" s="388"/>
      <c r="K4" s="388"/>
      <c r="L4" s="388"/>
      <c r="M4" s="388"/>
      <c r="N4" s="388"/>
      <c r="O4" s="388"/>
      <c r="P4" s="388"/>
      <c r="Q4" s="388"/>
      <c r="R4" s="388"/>
      <c r="S4" s="389"/>
      <c r="T4" s="257" t="str">
        <f>IF(②申請書５!$A$3="","",SUMIF(②申請書５!$A$3:$A$68,"②",②申請書５!$I$3:$I$68))</f>
        <v/>
      </c>
      <c r="U4" s="258"/>
      <c r="V4" s="258"/>
      <c r="W4" s="258"/>
      <c r="X4" s="258"/>
      <c r="Y4" s="4"/>
      <c r="Z4" s="9" t="s">
        <v>2</v>
      </c>
      <c r="AA4" s="11" t="s">
        <v>35</v>
      </c>
      <c r="AB4" s="556" t="str">
        <f>IF(①要望書４!AB4="","",①要望書４!AB4)</f>
        <v/>
      </c>
      <c r="AC4" s="556"/>
      <c r="AD4" s="556"/>
      <c r="AE4" s="556"/>
      <c r="AF4" s="556"/>
      <c r="AG4" s="4"/>
      <c r="AH4" s="9" t="s">
        <v>34</v>
      </c>
      <c r="AI4" s="500" t="str">
        <f>IF(①要望書４!AI4="","",①要望書４!AI4)</f>
        <v/>
      </c>
      <c r="AJ4" s="501"/>
      <c r="AK4" s="501"/>
      <c r="AL4" s="501"/>
      <c r="AM4" s="501"/>
      <c r="AN4" s="501"/>
      <c r="AO4" s="502"/>
      <c r="AQ4" s="179"/>
      <c r="AR4" s="179"/>
      <c r="AS4" s="179"/>
      <c r="AT4" s="179"/>
      <c r="AU4" s="179"/>
      <c r="AV4" s="179"/>
      <c r="AW4" s="179"/>
      <c r="AX4" s="179"/>
      <c r="AY4" s="179"/>
      <c r="AZ4" s="179"/>
      <c r="BA4" s="179"/>
      <c r="BB4" s="179"/>
      <c r="BC4" s="179"/>
      <c r="BD4" s="179"/>
      <c r="BE4" s="179"/>
      <c r="BF4" s="179"/>
      <c r="BG4" s="179"/>
      <c r="BH4" s="179"/>
      <c r="BI4" s="179"/>
      <c r="BJ4" s="179"/>
      <c r="BK4" s="179"/>
      <c r="BL4" s="179"/>
      <c r="BM4" s="179"/>
      <c r="BN4" s="179"/>
      <c r="BO4" s="179"/>
      <c r="BP4" s="179"/>
      <c r="BQ4" s="179"/>
      <c r="BR4" s="179"/>
      <c r="BS4" s="179"/>
      <c r="BT4" s="179"/>
      <c r="BU4" s="179"/>
      <c r="BV4" s="179"/>
      <c r="BW4" s="179"/>
      <c r="BX4" s="179"/>
      <c r="BY4" s="179"/>
      <c r="CE4" s="390" t="s">
        <v>441</v>
      </c>
      <c r="CF4" s="391"/>
      <c r="CG4" s="391"/>
      <c r="CH4" s="391"/>
      <c r="CI4" s="391"/>
      <c r="CJ4" s="391"/>
      <c r="CK4" s="391"/>
      <c r="CL4" s="391"/>
      <c r="CM4" s="391"/>
      <c r="CN4" s="391"/>
      <c r="CO4" s="391"/>
      <c r="CP4" s="391"/>
      <c r="CQ4" s="391"/>
      <c r="CR4" s="391"/>
      <c r="CS4" s="391"/>
      <c r="CT4" s="391"/>
      <c r="CU4" s="391"/>
      <c r="CV4" s="392"/>
      <c r="CW4" s="257">
        <v>500000</v>
      </c>
      <c r="CX4" s="258"/>
      <c r="CY4" s="258"/>
      <c r="CZ4" s="258"/>
      <c r="DA4" s="258"/>
      <c r="DB4" s="4"/>
      <c r="DC4" s="9" t="s">
        <v>2</v>
      </c>
      <c r="DD4" s="11" t="s">
        <v>35</v>
      </c>
      <c r="DE4" s="555">
        <v>460000</v>
      </c>
      <c r="DF4" s="555"/>
      <c r="DG4" s="555"/>
      <c r="DH4" s="555"/>
      <c r="DI4" s="555"/>
      <c r="DJ4" s="4"/>
      <c r="DK4" s="9" t="s">
        <v>34</v>
      </c>
      <c r="DL4" s="549"/>
      <c r="DM4" s="550"/>
      <c r="DN4" s="550"/>
      <c r="DO4" s="550"/>
      <c r="DP4" s="550"/>
      <c r="DQ4" s="550"/>
      <c r="DR4" s="551"/>
    </row>
    <row r="5" spans="1:122" ht="34.5" customHeight="1">
      <c r="B5" s="387" t="str">
        <f>IF(②申請書１!Q49="","",②申請書１!Q49)</f>
        <v/>
      </c>
      <c r="C5" s="388"/>
      <c r="D5" s="388"/>
      <c r="E5" s="388"/>
      <c r="F5" s="388"/>
      <c r="G5" s="388"/>
      <c r="H5" s="388"/>
      <c r="I5" s="388"/>
      <c r="J5" s="388"/>
      <c r="K5" s="388"/>
      <c r="L5" s="388"/>
      <c r="M5" s="388"/>
      <c r="N5" s="388"/>
      <c r="O5" s="388"/>
      <c r="P5" s="388"/>
      <c r="Q5" s="388"/>
      <c r="R5" s="388"/>
      <c r="S5" s="389"/>
      <c r="T5" s="257" t="str">
        <f>IF(②申請書５!$A$3="","",SUMIF(②申請書５!$A$3:$A$68,"③",②申請書５!$I$3:$I$68))</f>
        <v/>
      </c>
      <c r="U5" s="258"/>
      <c r="V5" s="258"/>
      <c r="W5" s="258"/>
      <c r="X5" s="258"/>
      <c r="Y5" s="3"/>
      <c r="Z5" s="8" t="s">
        <v>2</v>
      </c>
      <c r="AA5" s="11" t="s">
        <v>35</v>
      </c>
      <c r="AB5" s="556" t="str">
        <f>IF(①要望書４!AB5="","",①要望書４!AB5)</f>
        <v/>
      </c>
      <c r="AC5" s="556"/>
      <c r="AD5" s="556"/>
      <c r="AE5" s="556"/>
      <c r="AF5" s="556"/>
      <c r="AG5" s="3"/>
      <c r="AH5" s="9" t="s">
        <v>34</v>
      </c>
      <c r="AI5" s="500" t="str">
        <f>IF(①要望書４!AI5="","",①要望書４!AI5)</f>
        <v/>
      </c>
      <c r="AJ5" s="501"/>
      <c r="AK5" s="501"/>
      <c r="AL5" s="501"/>
      <c r="AM5" s="501"/>
      <c r="AN5" s="501"/>
      <c r="AO5" s="502"/>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CE5" s="390"/>
      <c r="CF5" s="391"/>
      <c r="CG5" s="391"/>
      <c r="CH5" s="391"/>
      <c r="CI5" s="391"/>
      <c r="CJ5" s="391"/>
      <c r="CK5" s="391"/>
      <c r="CL5" s="391"/>
      <c r="CM5" s="391"/>
      <c r="CN5" s="391"/>
      <c r="CO5" s="391"/>
      <c r="CP5" s="391"/>
      <c r="CQ5" s="391"/>
      <c r="CR5" s="391"/>
      <c r="CS5" s="391"/>
      <c r="CT5" s="391"/>
      <c r="CU5" s="391"/>
      <c r="CV5" s="392"/>
      <c r="CW5" s="257"/>
      <c r="CX5" s="258"/>
      <c r="CY5" s="258"/>
      <c r="CZ5" s="258"/>
      <c r="DA5" s="258"/>
      <c r="DB5" s="3"/>
      <c r="DC5" s="8" t="s">
        <v>2</v>
      </c>
      <c r="DD5" s="11" t="s">
        <v>35</v>
      </c>
      <c r="DE5" s="555"/>
      <c r="DF5" s="555"/>
      <c r="DG5" s="555"/>
      <c r="DH5" s="555"/>
      <c r="DI5" s="555"/>
      <c r="DJ5" s="3"/>
      <c r="DK5" s="9" t="s">
        <v>34</v>
      </c>
      <c r="DL5" s="549"/>
      <c r="DM5" s="550"/>
      <c r="DN5" s="550"/>
      <c r="DO5" s="550"/>
      <c r="DP5" s="550"/>
      <c r="DQ5" s="550"/>
      <c r="DR5" s="551"/>
    </row>
    <row r="6" spans="1:122" ht="34.5" customHeight="1">
      <c r="B6" s="387" t="str">
        <f>IF(②申請書１!Q50="","",②申請書１!Q50)</f>
        <v/>
      </c>
      <c r="C6" s="388"/>
      <c r="D6" s="388"/>
      <c r="E6" s="388"/>
      <c r="F6" s="388"/>
      <c r="G6" s="388"/>
      <c r="H6" s="388"/>
      <c r="I6" s="388"/>
      <c r="J6" s="388"/>
      <c r="K6" s="388"/>
      <c r="L6" s="388"/>
      <c r="M6" s="388"/>
      <c r="N6" s="388"/>
      <c r="O6" s="388"/>
      <c r="P6" s="388"/>
      <c r="Q6" s="388"/>
      <c r="R6" s="388"/>
      <c r="S6" s="389"/>
      <c r="T6" s="257" t="str">
        <f>IF(②申請書５!$A$3="","",SUMIF(②申請書５!$A$3:$A$68,"④",②申請書５!$I$3:$I$68))</f>
        <v/>
      </c>
      <c r="U6" s="258"/>
      <c r="V6" s="258"/>
      <c r="W6" s="258"/>
      <c r="X6" s="258"/>
      <c r="Y6" s="3"/>
      <c r="Z6" s="8" t="s">
        <v>2</v>
      </c>
      <c r="AA6" s="10" t="s">
        <v>35</v>
      </c>
      <c r="AB6" s="556" t="str">
        <f>IF(①要望書４!AB6="","",①要望書４!AB6)</f>
        <v/>
      </c>
      <c r="AC6" s="556"/>
      <c r="AD6" s="556"/>
      <c r="AE6" s="556"/>
      <c r="AF6" s="556"/>
      <c r="AG6" s="3"/>
      <c r="AH6" s="8" t="s">
        <v>34</v>
      </c>
      <c r="AI6" s="500" t="str">
        <f>IF(①要望書４!AI6="","",①要望書４!AI6)</f>
        <v/>
      </c>
      <c r="AJ6" s="501"/>
      <c r="AK6" s="501"/>
      <c r="AL6" s="501"/>
      <c r="AM6" s="501"/>
      <c r="AN6" s="501"/>
      <c r="AO6" s="502"/>
      <c r="CE6" s="390"/>
      <c r="CF6" s="391"/>
      <c r="CG6" s="391"/>
      <c r="CH6" s="391"/>
      <c r="CI6" s="391"/>
      <c r="CJ6" s="391"/>
      <c r="CK6" s="391"/>
      <c r="CL6" s="391"/>
      <c r="CM6" s="391"/>
      <c r="CN6" s="391"/>
      <c r="CO6" s="391"/>
      <c r="CP6" s="391"/>
      <c r="CQ6" s="391"/>
      <c r="CR6" s="391"/>
      <c r="CS6" s="391"/>
      <c r="CT6" s="391"/>
      <c r="CU6" s="391"/>
      <c r="CV6" s="392"/>
      <c r="CW6" s="257"/>
      <c r="CX6" s="258"/>
      <c r="CY6" s="258"/>
      <c r="CZ6" s="258"/>
      <c r="DA6" s="258"/>
      <c r="DB6" s="3"/>
      <c r="DC6" s="8" t="s">
        <v>2</v>
      </c>
      <c r="DD6" s="10" t="s">
        <v>35</v>
      </c>
      <c r="DE6" s="555"/>
      <c r="DF6" s="555"/>
      <c r="DG6" s="555"/>
      <c r="DH6" s="555"/>
      <c r="DI6" s="555"/>
      <c r="DJ6" s="3"/>
      <c r="DK6" s="8" t="s">
        <v>34</v>
      </c>
      <c r="DL6" s="549"/>
      <c r="DM6" s="550"/>
      <c r="DN6" s="550"/>
      <c r="DO6" s="550"/>
      <c r="DP6" s="550"/>
      <c r="DQ6" s="550"/>
      <c r="DR6" s="551"/>
    </row>
    <row r="7" spans="1:122" ht="34.5" customHeight="1">
      <c r="B7" s="387" t="str">
        <f>IF(②申請書１!Q51="","",②申請書１!Q51)</f>
        <v/>
      </c>
      <c r="C7" s="388"/>
      <c r="D7" s="388"/>
      <c r="E7" s="388"/>
      <c r="F7" s="388"/>
      <c r="G7" s="388"/>
      <c r="H7" s="388"/>
      <c r="I7" s="388"/>
      <c r="J7" s="388"/>
      <c r="K7" s="388"/>
      <c r="L7" s="388"/>
      <c r="M7" s="388"/>
      <c r="N7" s="388"/>
      <c r="O7" s="388"/>
      <c r="P7" s="388"/>
      <c r="Q7" s="388"/>
      <c r="R7" s="388"/>
      <c r="S7" s="389"/>
      <c r="T7" s="257" t="str">
        <f>IF(②申請書５!$A$3="","",SUMIF(②申請書５!$A$3:$A$68,"⑤",②申請書５!$I$3:$I$68))</f>
        <v/>
      </c>
      <c r="U7" s="258"/>
      <c r="V7" s="258"/>
      <c r="W7" s="258"/>
      <c r="X7" s="258"/>
      <c r="Y7" s="3"/>
      <c r="Z7" s="8" t="s">
        <v>2</v>
      </c>
      <c r="AA7" s="10" t="s">
        <v>35</v>
      </c>
      <c r="AB7" s="556" t="str">
        <f>IF(①要望書４!AB7="","",①要望書４!AB7)</f>
        <v/>
      </c>
      <c r="AC7" s="556"/>
      <c r="AD7" s="556"/>
      <c r="AE7" s="556"/>
      <c r="AF7" s="556"/>
      <c r="AG7" s="3"/>
      <c r="AH7" s="8" t="s">
        <v>34</v>
      </c>
      <c r="AI7" s="500" t="str">
        <f>IF(①要望書４!AI7="","",①要望書４!AI7)</f>
        <v/>
      </c>
      <c r="AJ7" s="501"/>
      <c r="AK7" s="501"/>
      <c r="AL7" s="501"/>
      <c r="AM7" s="501"/>
      <c r="AN7" s="501"/>
      <c r="AO7" s="502"/>
      <c r="AS7" s="16"/>
      <c r="AT7" s="7"/>
      <c r="AU7" s="7"/>
      <c r="BA7" s="7"/>
      <c r="BS7" s="7"/>
      <c r="CE7" s="390"/>
      <c r="CF7" s="391"/>
      <c r="CG7" s="391"/>
      <c r="CH7" s="391"/>
      <c r="CI7" s="391"/>
      <c r="CJ7" s="391"/>
      <c r="CK7" s="391"/>
      <c r="CL7" s="391"/>
      <c r="CM7" s="391"/>
      <c r="CN7" s="391"/>
      <c r="CO7" s="391"/>
      <c r="CP7" s="391"/>
      <c r="CQ7" s="391"/>
      <c r="CR7" s="391"/>
      <c r="CS7" s="391"/>
      <c r="CT7" s="391"/>
      <c r="CU7" s="391"/>
      <c r="CV7" s="392"/>
      <c r="CW7" s="257"/>
      <c r="CX7" s="258"/>
      <c r="CY7" s="258"/>
      <c r="CZ7" s="258"/>
      <c r="DA7" s="258"/>
      <c r="DB7" s="3"/>
      <c r="DC7" s="8" t="s">
        <v>2</v>
      </c>
      <c r="DD7" s="10" t="s">
        <v>35</v>
      </c>
      <c r="DE7" s="555"/>
      <c r="DF7" s="555"/>
      <c r="DG7" s="555"/>
      <c r="DH7" s="555"/>
      <c r="DI7" s="555"/>
      <c r="DJ7" s="3"/>
      <c r="DK7" s="8" t="s">
        <v>34</v>
      </c>
      <c r="DL7" s="549"/>
      <c r="DM7" s="550"/>
      <c r="DN7" s="550"/>
      <c r="DO7" s="550"/>
      <c r="DP7" s="550"/>
      <c r="DQ7" s="550"/>
      <c r="DR7" s="551"/>
    </row>
    <row r="8" spans="1:122" ht="34.5" customHeight="1">
      <c r="B8" s="343" t="s">
        <v>3</v>
      </c>
      <c r="C8" s="294"/>
      <c r="D8" s="294"/>
      <c r="E8" s="294"/>
      <c r="F8" s="294"/>
      <c r="G8" s="294"/>
      <c r="H8" s="294"/>
      <c r="I8" s="294"/>
      <c r="J8" s="294"/>
      <c r="K8" s="294"/>
      <c r="L8" s="294"/>
      <c r="M8" s="294"/>
      <c r="N8" s="294"/>
      <c r="O8" s="294"/>
      <c r="P8" s="294"/>
      <c r="Q8" s="294"/>
      <c r="R8" s="294"/>
      <c r="S8" s="344"/>
      <c r="T8" s="257" t="str">
        <f>IF(B3="","",SUM(T3:X7))</f>
        <v/>
      </c>
      <c r="U8" s="258"/>
      <c r="V8" s="258"/>
      <c r="W8" s="258"/>
      <c r="X8" s="258"/>
      <c r="Y8" s="3"/>
      <c r="Z8" s="8" t="s">
        <v>2</v>
      </c>
      <c r="AA8" s="10" t="s">
        <v>35</v>
      </c>
      <c r="AB8" s="258" t="str">
        <f>IF(B3="","",SUM(AB3:AF7))</f>
        <v/>
      </c>
      <c r="AC8" s="258"/>
      <c r="AD8" s="258"/>
      <c r="AE8" s="258"/>
      <c r="AF8" s="258"/>
      <c r="AG8" s="3"/>
      <c r="AH8" s="8" t="s">
        <v>34</v>
      </c>
      <c r="AI8" s="500" t="str">
        <f>IF(①要望書４!AI8="","",①要望書４!AI8)</f>
        <v/>
      </c>
      <c r="AJ8" s="501"/>
      <c r="AK8" s="501"/>
      <c r="AL8" s="501"/>
      <c r="AM8" s="501"/>
      <c r="AN8" s="501"/>
      <c r="AO8" s="502"/>
      <c r="AQ8" s="456"/>
      <c r="AR8" s="456"/>
      <c r="AS8" s="456"/>
      <c r="AT8" s="456"/>
      <c r="AU8" s="456"/>
      <c r="AV8" s="456"/>
      <c r="AW8" s="456"/>
      <c r="AX8" s="456"/>
      <c r="AY8" s="456"/>
      <c r="AZ8" s="456"/>
      <c r="BA8" s="456"/>
      <c r="BB8" s="456"/>
      <c r="BC8" s="456"/>
      <c r="BD8" s="456"/>
      <c r="BE8" s="456"/>
      <c r="BF8" s="456"/>
      <c r="BG8" s="456"/>
      <c r="BH8" s="456"/>
      <c r="BI8" s="456"/>
      <c r="BJ8" s="456"/>
      <c r="BK8" s="456"/>
      <c r="BL8" s="456"/>
      <c r="BM8" s="456"/>
      <c r="BN8" s="456"/>
      <c r="BO8" s="456"/>
      <c r="CE8" s="343" t="s">
        <v>3</v>
      </c>
      <c r="CF8" s="294"/>
      <c r="CG8" s="294"/>
      <c r="CH8" s="294"/>
      <c r="CI8" s="294"/>
      <c r="CJ8" s="294"/>
      <c r="CK8" s="294"/>
      <c r="CL8" s="294"/>
      <c r="CM8" s="294"/>
      <c r="CN8" s="294"/>
      <c r="CO8" s="294"/>
      <c r="CP8" s="294"/>
      <c r="CQ8" s="294"/>
      <c r="CR8" s="294"/>
      <c r="CS8" s="294"/>
      <c r="CT8" s="294"/>
      <c r="CU8" s="294"/>
      <c r="CV8" s="344"/>
      <c r="CW8" s="257">
        <f>SUM(CW3:DA7)</f>
        <v>810844</v>
      </c>
      <c r="CX8" s="258"/>
      <c r="CY8" s="258"/>
      <c r="CZ8" s="258"/>
      <c r="DA8" s="258"/>
      <c r="DB8" s="3"/>
      <c r="DC8" s="8" t="s">
        <v>2</v>
      </c>
      <c r="DD8" s="10" t="s">
        <v>35</v>
      </c>
      <c r="DE8" s="258">
        <f>SUM(DE3:DI7)</f>
        <v>648000</v>
      </c>
      <c r="DF8" s="258"/>
      <c r="DG8" s="258"/>
      <c r="DH8" s="258"/>
      <c r="DI8" s="258"/>
      <c r="DJ8" s="3"/>
      <c r="DK8" s="8" t="s">
        <v>34</v>
      </c>
      <c r="DL8" s="549"/>
      <c r="DM8" s="550"/>
      <c r="DN8" s="550"/>
      <c r="DO8" s="550"/>
      <c r="DP8" s="550"/>
      <c r="DQ8" s="550"/>
      <c r="DR8" s="551"/>
    </row>
    <row r="9" spans="1:122" ht="34.5" customHeight="1">
      <c r="AQ9" s="456"/>
      <c r="AR9" s="456"/>
      <c r="AS9" s="456"/>
      <c r="AT9" s="456"/>
      <c r="AU9" s="456"/>
      <c r="AV9" s="456"/>
      <c r="AW9" s="456"/>
      <c r="AX9" s="456"/>
      <c r="AY9" s="456"/>
      <c r="AZ9" s="456"/>
      <c r="BA9" s="456"/>
      <c r="BB9" s="456"/>
      <c r="BC9" s="456"/>
      <c r="BD9" s="456"/>
      <c r="BE9" s="456"/>
      <c r="BF9" s="456"/>
      <c r="BG9" s="456"/>
      <c r="BH9" s="456"/>
      <c r="BI9" s="456"/>
      <c r="BJ9" s="456"/>
      <c r="BK9" s="456"/>
      <c r="BL9" s="456"/>
      <c r="BM9" s="456"/>
      <c r="BN9" s="456"/>
      <c r="BO9" s="456"/>
    </row>
    <row r="10" spans="1:122" ht="34.5" customHeight="1">
      <c r="B10" t="s">
        <v>510</v>
      </c>
      <c r="AI10" s="45" t="s">
        <v>566</v>
      </c>
      <c r="AQ10" s="456"/>
      <c r="AR10" s="456"/>
      <c r="AS10" s="456"/>
      <c r="AT10" s="456"/>
      <c r="AU10" s="456"/>
      <c r="AV10" s="456"/>
      <c r="AW10" s="456"/>
      <c r="AX10" s="456"/>
      <c r="AY10" s="456"/>
      <c r="AZ10" s="456"/>
      <c r="BA10" s="456"/>
      <c r="BB10" s="456"/>
      <c r="BC10" s="456"/>
      <c r="BD10" s="456"/>
      <c r="BE10" s="456"/>
      <c r="BF10" s="456"/>
      <c r="BG10" s="456"/>
      <c r="BH10" s="456"/>
      <c r="BI10" s="456"/>
      <c r="BJ10" s="456"/>
      <c r="BK10" s="456"/>
      <c r="BL10" s="456"/>
      <c r="BM10" s="456"/>
      <c r="BN10" s="456"/>
      <c r="BO10" s="456"/>
      <c r="CE10" t="s">
        <v>510</v>
      </c>
      <c r="DL10" s="45" t="s">
        <v>566</v>
      </c>
    </row>
    <row r="11" spans="1:122" ht="34.5" customHeight="1">
      <c r="B11" s="343" t="s">
        <v>0</v>
      </c>
      <c r="C11" s="294"/>
      <c r="D11" s="294"/>
      <c r="E11" s="294"/>
      <c r="F11" s="294"/>
      <c r="G11" s="294"/>
      <c r="H11" s="344"/>
      <c r="I11" s="343" t="s">
        <v>33</v>
      </c>
      <c r="J11" s="294"/>
      <c r="K11" s="294"/>
      <c r="L11" s="294"/>
      <c r="M11" s="294"/>
      <c r="N11" s="294"/>
      <c r="O11" s="344"/>
      <c r="P11" s="294" t="s">
        <v>32</v>
      </c>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344"/>
      <c r="CE11" s="343" t="s">
        <v>0</v>
      </c>
      <c r="CF11" s="294"/>
      <c r="CG11" s="294"/>
      <c r="CH11" s="294"/>
      <c r="CI11" s="294"/>
      <c r="CJ11" s="294"/>
      <c r="CK11" s="344"/>
      <c r="CL11" s="343" t="s">
        <v>33</v>
      </c>
      <c r="CM11" s="294"/>
      <c r="CN11" s="294"/>
      <c r="CO11" s="294"/>
      <c r="CP11" s="294"/>
      <c r="CQ11" s="294"/>
      <c r="CR11" s="344"/>
      <c r="CS11" s="294" t="s">
        <v>32</v>
      </c>
      <c r="CT11" s="294"/>
      <c r="CU11" s="294"/>
      <c r="CV11" s="294"/>
      <c r="CW11" s="294"/>
      <c r="CX11" s="294"/>
      <c r="CY11" s="294"/>
      <c r="CZ11" s="294"/>
      <c r="DA11" s="294"/>
      <c r="DB11" s="294"/>
      <c r="DC11" s="294"/>
      <c r="DD11" s="294"/>
      <c r="DE11" s="294"/>
      <c r="DF11" s="294"/>
      <c r="DG11" s="294"/>
      <c r="DH11" s="294"/>
      <c r="DI11" s="294"/>
      <c r="DJ11" s="294"/>
      <c r="DK11" s="294"/>
      <c r="DL11" s="294"/>
      <c r="DM11" s="294"/>
      <c r="DN11" s="294"/>
      <c r="DO11" s="294"/>
      <c r="DP11" s="294"/>
      <c r="DQ11" s="294"/>
      <c r="DR11" s="344"/>
    </row>
    <row r="12" spans="1:122" ht="34.5" customHeight="1">
      <c r="B12" s="343" t="s">
        <v>1</v>
      </c>
      <c r="C12" s="294"/>
      <c r="D12" s="294"/>
      <c r="E12" s="294"/>
      <c r="F12" s="294"/>
      <c r="G12" s="294"/>
      <c r="H12" s="344"/>
      <c r="I12" s="257" t="str">
        <f>IF(AB8="","",AB8)</f>
        <v/>
      </c>
      <c r="J12" s="258"/>
      <c r="K12" s="258"/>
      <c r="L12" s="258"/>
      <c r="M12" s="258"/>
      <c r="N12" s="3"/>
      <c r="O12" s="8" t="s">
        <v>2</v>
      </c>
      <c r="P12" s="501" t="str">
        <f>IF(①要望書４!P12="","",①要望書４!P12)</f>
        <v/>
      </c>
      <c r="Q12" s="501"/>
      <c r="R12" s="501"/>
      <c r="S12" s="501"/>
      <c r="T12" s="501"/>
      <c r="U12" s="501"/>
      <c r="V12" s="501"/>
      <c r="W12" s="501"/>
      <c r="X12" s="501"/>
      <c r="Y12" s="501"/>
      <c r="Z12" s="501"/>
      <c r="AA12" s="501"/>
      <c r="AB12" s="501"/>
      <c r="AC12" s="501"/>
      <c r="AD12" s="501"/>
      <c r="AE12" s="501"/>
      <c r="AF12" s="501"/>
      <c r="AG12" s="501"/>
      <c r="AH12" s="501"/>
      <c r="AI12" s="501"/>
      <c r="AJ12" s="501"/>
      <c r="AK12" s="501"/>
      <c r="AL12" s="501"/>
      <c r="AM12" s="501"/>
      <c r="AN12" s="501"/>
      <c r="AO12" s="502"/>
      <c r="CE12" s="343" t="s">
        <v>1</v>
      </c>
      <c r="CF12" s="294"/>
      <c r="CG12" s="294"/>
      <c r="CH12" s="294"/>
      <c r="CI12" s="294"/>
      <c r="CJ12" s="294"/>
      <c r="CK12" s="344"/>
      <c r="CL12" s="257">
        <v>648000</v>
      </c>
      <c r="CM12" s="258"/>
      <c r="CN12" s="258"/>
      <c r="CO12" s="258"/>
      <c r="CP12" s="258"/>
      <c r="CQ12" s="3"/>
      <c r="CR12" s="8" t="s">
        <v>2</v>
      </c>
      <c r="CS12" s="550"/>
      <c r="CT12" s="550"/>
      <c r="CU12" s="550"/>
      <c r="CV12" s="550"/>
      <c r="CW12" s="550"/>
      <c r="CX12" s="550"/>
      <c r="CY12" s="550"/>
      <c r="CZ12" s="550"/>
      <c r="DA12" s="550"/>
      <c r="DB12" s="550"/>
      <c r="DC12" s="550"/>
      <c r="DD12" s="550"/>
      <c r="DE12" s="550"/>
      <c r="DF12" s="550"/>
      <c r="DG12" s="550"/>
      <c r="DH12" s="550"/>
      <c r="DI12" s="550"/>
      <c r="DJ12" s="550"/>
      <c r="DK12" s="550"/>
      <c r="DL12" s="550"/>
      <c r="DM12" s="550"/>
      <c r="DN12" s="550"/>
      <c r="DO12" s="550"/>
      <c r="DP12" s="550"/>
      <c r="DQ12" s="550"/>
      <c r="DR12" s="551"/>
    </row>
    <row r="13" spans="1:122" ht="34.5" customHeight="1">
      <c r="B13" s="343" t="s">
        <v>38</v>
      </c>
      <c r="C13" s="294"/>
      <c r="D13" s="294"/>
      <c r="E13" s="294"/>
      <c r="F13" s="294"/>
      <c r="G13" s="294"/>
      <c r="H13" s="344"/>
      <c r="I13" s="557" t="str">
        <f>IF(①要望書４!I13="","",①要望書４!I13)</f>
        <v/>
      </c>
      <c r="J13" s="556"/>
      <c r="K13" s="556"/>
      <c r="L13" s="556"/>
      <c r="M13" s="556"/>
      <c r="N13" s="3"/>
      <c r="O13" s="8" t="s">
        <v>2</v>
      </c>
      <c r="P13" s="501" t="str">
        <f>IF(①要望書４!P13="","",①要望書４!P13)</f>
        <v/>
      </c>
      <c r="Q13" s="501"/>
      <c r="R13" s="501"/>
      <c r="S13" s="501"/>
      <c r="T13" s="501"/>
      <c r="U13" s="501"/>
      <c r="V13" s="501"/>
      <c r="W13" s="501"/>
      <c r="X13" s="501"/>
      <c r="Y13" s="501"/>
      <c r="Z13" s="501"/>
      <c r="AA13" s="501"/>
      <c r="AB13" s="501"/>
      <c r="AC13" s="501"/>
      <c r="AD13" s="501"/>
      <c r="AE13" s="501"/>
      <c r="AF13" s="501"/>
      <c r="AG13" s="501"/>
      <c r="AH13" s="501"/>
      <c r="AI13" s="501"/>
      <c r="AJ13" s="501"/>
      <c r="AK13" s="501"/>
      <c r="AL13" s="501"/>
      <c r="AM13" s="501"/>
      <c r="AN13" s="501"/>
      <c r="AO13" s="502"/>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CE13" s="343" t="s">
        <v>38</v>
      </c>
      <c r="CF13" s="294"/>
      <c r="CG13" s="294"/>
      <c r="CH13" s="294"/>
      <c r="CI13" s="294"/>
      <c r="CJ13" s="294"/>
      <c r="CK13" s="344"/>
      <c r="CL13" s="554"/>
      <c r="CM13" s="555"/>
      <c r="CN13" s="555"/>
      <c r="CO13" s="555"/>
      <c r="CP13" s="555"/>
      <c r="CQ13" s="3"/>
      <c r="CR13" s="8" t="s">
        <v>2</v>
      </c>
      <c r="CS13" s="550" t="s">
        <v>699</v>
      </c>
      <c r="CT13" s="550"/>
      <c r="CU13" s="550"/>
      <c r="CV13" s="550"/>
      <c r="CW13" s="550"/>
      <c r="CX13" s="550"/>
      <c r="CY13" s="550"/>
      <c r="CZ13" s="550"/>
      <c r="DA13" s="550"/>
      <c r="DB13" s="550"/>
      <c r="DC13" s="550"/>
      <c r="DD13" s="550"/>
      <c r="DE13" s="550"/>
      <c r="DF13" s="550"/>
      <c r="DG13" s="550"/>
      <c r="DH13" s="550"/>
      <c r="DI13" s="550"/>
      <c r="DJ13" s="550"/>
      <c r="DK13" s="550"/>
      <c r="DL13" s="550"/>
      <c r="DM13" s="550"/>
      <c r="DN13" s="550"/>
      <c r="DO13" s="550"/>
      <c r="DP13" s="550"/>
      <c r="DQ13" s="550"/>
      <c r="DR13" s="551"/>
    </row>
    <row r="14" spans="1:122" ht="34.5" customHeight="1">
      <c r="B14" s="343" t="s">
        <v>39</v>
      </c>
      <c r="C14" s="294"/>
      <c r="D14" s="294"/>
      <c r="E14" s="294"/>
      <c r="F14" s="294"/>
      <c r="G14" s="294"/>
      <c r="H14" s="344"/>
      <c r="I14" s="557" t="str">
        <f>IF(①要望書４!I14="","",①要望書４!I14)</f>
        <v/>
      </c>
      <c r="J14" s="556"/>
      <c r="K14" s="556"/>
      <c r="L14" s="556"/>
      <c r="M14" s="556"/>
      <c r="N14" s="3"/>
      <c r="O14" s="8" t="s">
        <v>2</v>
      </c>
      <c r="P14" s="501" t="str">
        <f>IF(①要望書４!P14="","",①要望書４!P14)</f>
        <v/>
      </c>
      <c r="Q14" s="501"/>
      <c r="R14" s="501"/>
      <c r="S14" s="501"/>
      <c r="T14" s="501"/>
      <c r="U14" s="501"/>
      <c r="V14" s="501"/>
      <c r="W14" s="501"/>
      <c r="X14" s="501"/>
      <c r="Y14" s="501"/>
      <c r="Z14" s="501"/>
      <c r="AA14" s="501"/>
      <c r="AB14" s="501"/>
      <c r="AC14" s="501"/>
      <c r="AD14" s="501"/>
      <c r="AE14" s="501"/>
      <c r="AF14" s="501"/>
      <c r="AG14" s="501"/>
      <c r="AH14" s="501"/>
      <c r="AI14" s="501"/>
      <c r="AJ14" s="501"/>
      <c r="AK14" s="501"/>
      <c r="AL14" s="501"/>
      <c r="AM14" s="501"/>
      <c r="AN14" s="501"/>
      <c r="AO14" s="502"/>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CE14" s="343" t="s">
        <v>39</v>
      </c>
      <c r="CF14" s="294"/>
      <c r="CG14" s="294"/>
      <c r="CH14" s="294"/>
      <c r="CI14" s="294"/>
      <c r="CJ14" s="294"/>
      <c r="CK14" s="344"/>
      <c r="CL14" s="554"/>
      <c r="CM14" s="555"/>
      <c r="CN14" s="555"/>
      <c r="CO14" s="555"/>
      <c r="CP14" s="555"/>
      <c r="CQ14" s="3"/>
      <c r="CR14" s="8" t="s">
        <v>2</v>
      </c>
      <c r="CS14" s="550" t="s">
        <v>700</v>
      </c>
      <c r="CT14" s="550"/>
      <c r="CU14" s="550"/>
      <c r="CV14" s="550"/>
      <c r="CW14" s="550"/>
      <c r="CX14" s="550"/>
      <c r="CY14" s="550"/>
      <c r="CZ14" s="550"/>
      <c r="DA14" s="550"/>
      <c r="DB14" s="550"/>
      <c r="DC14" s="550"/>
      <c r="DD14" s="550"/>
      <c r="DE14" s="550"/>
      <c r="DF14" s="550"/>
      <c r="DG14" s="550"/>
      <c r="DH14" s="550"/>
      <c r="DI14" s="550"/>
      <c r="DJ14" s="550"/>
      <c r="DK14" s="550"/>
      <c r="DL14" s="550"/>
      <c r="DM14" s="550"/>
      <c r="DN14" s="550"/>
      <c r="DO14" s="550"/>
      <c r="DP14" s="550"/>
      <c r="DQ14" s="550"/>
      <c r="DR14" s="551"/>
    </row>
    <row r="15" spans="1:122" ht="34.5" customHeight="1">
      <c r="B15" s="343" t="s">
        <v>40</v>
      </c>
      <c r="C15" s="294"/>
      <c r="D15" s="294"/>
      <c r="E15" s="294"/>
      <c r="F15" s="294"/>
      <c r="G15" s="294"/>
      <c r="H15" s="344"/>
      <c r="I15" s="257" t="str">
        <f>IF(B3="","",T8-SUM(AB8,I13,I14,I16))</f>
        <v/>
      </c>
      <c r="J15" s="258"/>
      <c r="K15" s="258"/>
      <c r="L15" s="258"/>
      <c r="M15" s="258"/>
      <c r="N15" s="3"/>
      <c r="O15" s="8" t="s">
        <v>2</v>
      </c>
      <c r="P15" s="501" t="str">
        <f>IF(①要望書４!P15="","",①要望書４!P15)</f>
        <v/>
      </c>
      <c r="Q15" s="501"/>
      <c r="R15" s="501"/>
      <c r="S15" s="501"/>
      <c r="T15" s="501"/>
      <c r="U15" s="501"/>
      <c r="V15" s="501"/>
      <c r="W15" s="501"/>
      <c r="X15" s="501"/>
      <c r="Y15" s="501"/>
      <c r="Z15" s="501"/>
      <c r="AA15" s="501"/>
      <c r="AB15" s="501"/>
      <c r="AC15" s="501"/>
      <c r="AD15" s="501"/>
      <c r="AE15" s="501"/>
      <c r="AF15" s="501"/>
      <c r="AG15" s="501"/>
      <c r="AH15" s="501"/>
      <c r="AI15" s="501"/>
      <c r="AJ15" s="501"/>
      <c r="AK15" s="501"/>
      <c r="AL15" s="501"/>
      <c r="AM15" s="501"/>
      <c r="AN15" s="501"/>
      <c r="AO15" s="502"/>
      <c r="CE15" s="343" t="s">
        <v>40</v>
      </c>
      <c r="CF15" s="294"/>
      <c r="CG15" s="294"/>
      <c r="CH15" s="294"/>
      <c r="CI15" s="294"/>
      <c r="CJ15" s="294"/>
      <c r="CK15" s="344"/>
      <c r="CL15" s="257">
        <v>162844</v>
      </c>
      <c r="CM15" s="258"/>
      <c r="CN15" s="258"/>
      <c r="CO15" s="258"/>
      <c r="CP15" s="258"/>
      <c r="CQ15" s="3"/>
      <c r="CR15" s="8" t="s">
        <v>2</v>
      </c>
      <c r="CS15" s="550" t="s">
        <v>701</v>
      </c>
      <c r="CT15" s="550"/>
      <c r="CU15" s="550"/>
      <c r="CV15" s="550"/>
      <c r="CW15" s="550"/>
      <c r="CX15" s="550"/>
      <c r="CY15" s="550"/>
      <c r="CZ15" s="550"/>
      <c r="DA15" s="550"/>
      <c r="DB15" s="550"/>
      <c r="DC15" s="550"/>
      <c r="DD15" s="550"/>
      <c r="DE15" s="550"/>
      <c r="DF15" s="550"/>
      <c r="DG15" s="550"/>
      <c r="DH15" s="550"/>
      <c r="DI15" s="550"/>
      <c r="DJ15" s="550"/>
      <c r="DK15" s="550"/>
      <c r="DL15" s="550"/>
      <c r="DM15" s="550"/>
      <c r="DN15" s="550"/>
      <c r="DO15" s="550"/>
      <c r="DP15" s="550"/>
      <c r="DQ15" s="550"/>
      <c r="DR15" s="551"/>
    </row>
    <row r="16" spans="1:122" ht="34.5" customHeight="1">
      <c r="B16" s="343" t="s">
        <v>41</v>
      </c>
      <c r="C16" s="294"/>
      <c r="D16" s="294"/>
      <c r="E16" s="294"/>
      <c r="F16" s="294"/>
      <c r="G16" s="294"/>
      <c r="H16" s="344"/>
      <c r="I16" s="557" t="str">
        <f>IF(①要望書４!I16="","",①要望書４!I16)</f>
        <v/>
      </c>
      <c r="J16" s="556"/>
      <c r="K16" s="556"/>
      <c r="L16" s="556"/>
      <c r="M16" s="556"/>
      <c r="N16" s="3"/>
      <c r="O16" s="8" t="s">
        <v>2</v>
      </c>
      <c r="P16" s="501" t="str">
        <f>IF(①要望書４!P16="","",①要望書４!P16)</f>
        <v/>
      </c>
      <c r="Q16" s="501"/>
      <c r="R16" s="501"/>
      <c r="S16" s="501"/>
      <c r="T16" s="501"/>
      <c r="U16" s="501"/>
      <c r="V16" s="501"/>
      <c r="W16" s="501"/>
      <c r="X16" s="501"/>
      <c r="Y16" s="501"/>
      <c r="Z16" s="501"/>
      <c r="AA16" s="501"/>
      <c r="AB16" s="501"/>
      <c r="AC16" s="501"/>
      <c r="AD16" s="501"/>
      <c r="AE16" s="501"/>
      <c r="AF16" s="501"/>
      <c r="AG16" s="501"/>
      <c r="AH16" s="501"/>
      <c r="AI16" s="501"/>
      <c r="AJ16" s="501"/>
      <c r="AK16" s="501"/>
      <c r="AL16" s="501"/>
      <c r="AM16" s="501"/>
      <c r="AN16" s="501"/>
      <c r="AO16" s="502"/>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343" t="s">
        <v>41</v>
      </c>
      <c r="CF16" s="294"/>
      <c r="CG16" s="294"/>
      <c r="CH16" s="294"/>
      <c r="CI16" s="294"/>
      <c r="CJ16" s="294"/>
      <c r="CK16" s="344"/>
      <c r="CL16" s="554"/>
      <c r="CM16" s="555"/>
      <c r="CN16" s="555"/>
      <c r="CO16" s="555"/>
      <c r="CP16" s="555"/>
      <c r="CQ16" s="3"/>
      <c r="CR16" s="8" t="s">
        <v>2</v>
      </c>
      <c r="CS16" s="550" t="s">
        <v>702</v>
      </c>
      <c r="CT16" s="550"/>
      <c r="CU16" s="550"/>
      <c r="CV16" s="550"/>
      <c r="CW16" s="550"/>
      <c r="CX16" s="550"/>
      <c r="CY16" s="550"/>
      <c r="CZ16" s="550"/>
      <c r="DA16" s="550"/>
      <c r="DB16" s="550"/>
      <c r="DC16" s="550"/>
      <c r="DD16" s="550"/>
      <c r="DE16" s="550"/>
      <c r="DF16" s="550"/>
      <c r="DG16" s="550"/>
      <c r="DH16" s="550"/>
      <c r="DI16" s="550"/>
      <c r="DJ16" s="550"/>
      <c r="DK16" s="550"/>
      <c r="DL16" s="550"/>
      <c r="DM16" s="550"/>
      <c r="DN16" s="550"/>
      <c r="DO16" s="550"/>
      <c r="DP16" s="550"/>
      <c r="DQ16" s="550"/>
      <c r="DR16" s="551"/>
    </row>
    <row r="17" spans="2:122" ht="34.5" customHeight="1">
      <c r="B17" s="393" t="s">
        <v>3</v>
      </c>
      <c r="C17" s="281"/>
      <c r="D17" s="281"/>
      <c r="E17" s="281"/>
      <c r="F17" s="281"/>
      <c r="G17" s="281"/>
      <c r="H17" s="394"/>
      <c r="I17" s="395" t="str">
        <f>IF(B3="","",SUM(I12:M16))</f>
        <v/>
      </c>
      <c r="J17" s="396"/>
      <c r="K17" s="396"/>
      <c r="L17" s="396"/>
      <c r="M17" s="396"/>
      <c r="N17" s="5"/>
      <c r="O17" s="12" t="s">
        <v>2</v>
      </c>
      <c r="P17" s="501" t="str">
        <f>IF(①要望書４!P17="","",①要望書４!P17)</f>
        <v/>
      </c>
      <c r="Q17" s="501"/>
      <c r="R17" s="501"/>
      <c r="S17" s="501"/>
      <c r="T17" s="501"/>
      <c r="U17" s="501"/>
      <c r="V17" s="501"/>
      <c r="W17" s="501"/>
      <c r="X17" s="501"/>
      <c r="Y17" s="501"/>
      <c r="Z17" s="501"/>
      <c r="AA17" s="501"/>
      <c r="AB17" s="501"/>
      <c r="AC17" s="501"/>
      <c r="AD17" s="501"/>
      <c r="AE17" s="501"/>
      <c r="AF17" s="501"/>
      <c r="AG17" s="501"/>
      <c r="AH17" s="501"/>
      <c r="AI17" s="501"/>
      <c r="AJ17" s="501"/>
      <c r="AK17" s="501"/>
      <c r="AL17" s="501"/>
      <c r="AM17" s="501"/>
      <c r="AN17" s="501"/>
      <c r="AO17" s="502"/>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E17" s="393" t="s">
        <v>3</v>
      </c>
      <c r="CF17" s="281"/>
      <c r="CG17" s="281"/>
      <c r="CH17" s="281"/>
      <c r="CI17" s="281"/>
      <c r="CJ17" s="281"/>
      <c r="CK17" s="394"/>
      <c r="CL17" s="395">
        <v>810844</v>
      </c>
      <c r="CM17" s="396"/>
      <c r="CN17" s="396"/>
      <c r="CO17" s="396"/>
      <c r="CP17" s="396"/>
      <c r="CQ17" s="5"/>
      <c r="CR17" s="12" t="s">
        <v>2</v>
      </c>
      <c r="CS17" s="550"/>
      <c r="CT17" s="550"/>
      <c r="CU17" s="550"/>
      <c r="CV17" s="550"/>
      <c r="CW17" s="550"/>
      <c r="CX17" s="550"/>
      <c r="CY17" s="550"/>
      <c r="CZ17" s="550"/>
      <c r="DA17" s="550"/>
      <c r="DB17" s="550"/>
      <c r="DC17" s="550"/>
      <c r="DD17" s="550"/>
      <c r="DE17" s="550"/>
      <c r="DF17" s="550"/>
      <c r="DG17" s="550"/>
      <c r="DH17" s="550"/>
      <c r="DI17" s="550"/>
      <c r="DJ17" s="550"/>
      <c r="DK17" s="550"/>
      <c r="DL17" s="550"/>
      <c r="DM17" s="550"/>
      <c r="DN17" s="550"/>
      <c r="DO17" s="550"/>
      <c r="DP17" s="550"/>
      <c r="DQ17" s="550"/>
      <c r="DR17" s="551"/>
    </row>
    <row r="18" spans="2:122" ht="34.5" customHeight="1">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row>
    <row r="19" spans="2:122" ht="34.5" customHeight="1">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row>
  </sheetData>
  <sheetProtection sheet="1" formatCells="0" formatColumns="0" formatRows="0" selectLockedCells="1"/>
  <mergeCells count="100">
    <mergeCell ref="AQ1:BN2"/>
    <mergeCell ref="AI2:AO2"/>
    <mergeCell ref="AI3:AO3"/>
    <mergeCell ref="AI4:AO4"/>
    <mergeCell ref="P15:AO15"/>
    <mergeCell ref="B2:S2"/>
    <mergeCell ref="B3:S3"/>
    <mergeCell ref="B4:S4"/>
    <mergeCell ref="AA2:AH2"/>
    <mergeCell ref="B15:H15"/>
    <mergeCell ref="I15:M15"/>
    <mergeCell ref="B13:H13"/>
    <mergeCell ref="I13:M13"/>
    <mergeCell ref="P13:AO13"/>
    <mergeCell ref="B14:H14"/>
    <mergeCell ref="I14:M14"/>
    <mergeCell ref="P14:AO14"/>
    <mergeCell ref="B12:H12"/>
    <mergeCell ref="I12:M12"/>
    <mergeCell ref="P12:AO12"/>
    <mergeCell ref="T5:X5"/>
    <mergeCell ref="AB5:AF5"/>
    <mergeCell ref="T7:X7"/>
    <mergeCell ref="B7:S7"/>
    <mergeCell ref="AI7:AO7"/>
    <mergeCell ref="AI6:AO6"/>
    <mergeCell ref="B5:S5"/>
    <mergeCell ref="B6:S6"/>
    <mergeCell ref="T6:X6"/>
    <mergeCell ref="AI5:AO5"/>
    <mergeCell ref="AB8:AF8"/>
    <mergeCell ref="B11:H11"/>
    <mergeCell ref="B17:H17"/>
    <mergeCell ref="I17:M17"/>
    <mergeCell ref="P17:AO17"/>
    <mergeCell ref="B16:H16"/>
    <mergeCell ref="I16:M16"/>
    <mergeCell ref="P16:AO16"/>
    <mergeCell ref="AB3:AF3"/>
    <mergeCell ref="T4:X4"/>
    <mergeCell ref="AB4:AF4"/>
    <mergeCell ref="T3:X3"/>
    <mergeCell ref="T2:Z2"/>
    <mergeCell ref="I11:O11"/>
    <mergeCell ref="P11:AO11"/>
    <mergeCell ref="AB6:AF6"/>
    <mergeCell ref="AI8:AO8"/>
    <mergeCell ref="B8:S8"/>
    <mergeCell ref="T8:X8"/>
    <mergeCell ref="AB7:AF7"/>
    <mergeCell ref="CE2:CV2"/>
    <mergeCell ref="CW2:DC2"/>
    <mergeCell ref="DD2:DK2"/>
    <mergeCell ref="DL2:DR2"/>
    <mergeCell ref="CE3:CV3"/>
    <mergeCell ref="CW3:DA3"/>
    <mergeCell ref="DE3:DI3"/>
    <mergeCell ref="DL3:DR3"/>
    <mergeCell ref="AQ8:BO10"/>
    <mergeCell ref="CE6:CV6"/>
    <mergeCell ref="CW6:DA6"/>
    <mergeCell ref="DE6:DI6"/>
    <mergeCell ref="DL6:DR6"/>
    <mergeCell ref="CE7:CV7"/>
    <mergeCell ref="CW7:DA7"/>
    <mergeCell ref="DE7:DI7"/>
    <mergeCell ref="DL7:DR7"/>
    <mergeCell ref="CE8:CV8"/>
    <mergeCell ref="CW8:DA8"/>
    <mergeCell ref="DE8:DI8"/>
    <mergeCell ref="DL8:DR8"/>
    <mergeCell ref="CE4:CV4"/>
    <mergeCell ref="CW4:DA4"/>
    <mergeCell ref="DE4:DI4"/>
    <mergeCell ref="DL4:DR4"/>
    <mergeCell ref="CE5:CV5"/>
    <mergeCell ref="CW5:DA5"/>
    <mergeCell ref="DE5:DI5"/>
    <mergeCell ref="DL5:DR5"/>
    <mergeCell ref="CE11:CK11"/>
    <mergeCell ref="CL11:CR11"/>
    <mergeCell ref="CS11:DR11"/>
    <mergeCell ref="CE16:CK16"/>
    <mergeCell ref="CL16:CP16"/>
    <mergeCell ref="CS16:DR16"/>
    <mergeCell ref="CE12:CK12"/>
    <mergeCell ref="CL12:CP12"/>
    <mergeCell ref="CS12:DR12"/>
    <mergeCell ref="CE13:CK13"/>
    <mergeCell ref="CL13:CP13"/>
    <mergeCell ref="CS13:DR13"/>
    <mergeCell ref="CE17:CK17"/>
    <mergeCell ref="CL17:CP17"/>
    <mergeCell ref="CS17:DR17"/>
    <mergeCell ref="CE14:CK14"/>
    <mergeCell ref="CL14:CP14"/>
    <mergeCell ref="CS14:DR14"/>
    <mergeCell ref="CE15:CK15"/>
    <mergeCell ref="CL15:CP15"/>
    <mergeCell ref="CS15:DR15"/>
  </mergeCells>
  <phoneticPr fontId="1"/>
  <conditionalFormatting sqref="I15:M15">
    <cfRule type="expression" dxfId="83" priority="1">
      <formula>$I$15&lt;0</formula>
    </cfRule>
  </conditionalFormatting>
  <conditionalFormatting sqref="I17:M17">
    <cfRule type="expression" dxfId="80" priority="56">
      <formula>NOT($I$17=$T$8)</formula>
    </cfRule>
  </conditionalFormatting>
  <conditionalFormatting sqref="AB8:AF8">
    <cfRule type="cellIs" dxfId="69" priority="57" operator="greaterThan">
      <formula>$T$8*0.8</formula>
    </cfRule>
    <cfRule type="expression" dxfId="68" priority="58">
      <formula>MOD($AB$8,1000)&gt;0</formula>
    </cfRule>
    <cfRule type="expression" priority="60" stopIfTrue="1">
      <formula>$AB$8=""</formula>
    </cfRule>
  </conditionalFormatting>
  <dataValidations count="4">
    <dataValidation allowBlank="1" showInputMessage="1" showErrorMessage="1" promptTitle="ーーーーーーー助成金の額ーーーーーーーーーーーーー" prompt="事業項目ごとに助成金の額を設定してください_x000a__x000a_※助成金の額の合計が4/5以内となっていれば、各助成金の額は端数処理の関係上、必ずしも4/5以内となっていなくても構いません_x000a_※助成金合計＝事業費の4/5以内です（千円未満切捨）_x000a_※助成金合計の上限は採択額です" sqref="AB3:AF3" xr:uid="{37C930C0-61D1-4898-8F2D-09923E1CBCC6}"/>
    <dataValidation allowBlank="1" showInputMessage="1" showErrorMessage="1" promptTitle="ーーーーーその他補助金ーーーーーーーーーー" prompt="本事業に係る他の補助金・助成金がある場合は、こちらへ入力してください_x000a_また、詳細を備考に入力してください_x000a__x000a_※各補助金・助成金の要件等を確認してください_x000a_※申請予定等の場合も入力してください" sqref="I13:M13" xr:uid="{94A52B5F-C1AC-4471-ADF1-94ACC92ED907}"/>
    <dataValidation allowBlank="1" showInputMessage="1" showErrorMessage="1" promptTitle="ーーーーーー事業収入ーーーーーーーーーー" prompt="事業実施によるチケット・商品等の販売収入がある場合は、こちらへ入力してください_x000a_また、詳細を備考へ入力してください_x000a__x000a_※自己負担がマイナス（黒字）となる場合は、助成金の額を減額してください_x000a_※協賛金は「その他」欄に入力してください" sqref="I14:M14" xr:uid="{09826FA0-4BAA-477F-A8D0-F2C65BD2A5A0}"/>
    <dataValidation allowBlank="1" showInputMessage="1" showErrorMessage="1" promptTitle="ーーーーその他ーーーーーーー" prompt="協賛金、負担金や特別な収入がある場合は、こちらへ入力してください_x000a_また、詳細を備考へ入力してください" sqref="I16:M16" xr:uid="{CD19BDE4-9CDD-4B10-BE5D-014CA5CEAA32}"/>
  </dataValidations>
  <pageMargins left="0.70866141732283472" right="0.70866141732283472" top="0.74803149606299213" bottom="0.74803149606299213" header="0.31496062992125984" footer="0.31496062992125984"/>
  <pageSetup paperSize="9" fitToHeight="0" orientation="portrait" blackAndWhite="1" r:id="rId1"/>
  <drawing r:id="rId2"/>
  <extLst>
    <ext xmlns:x14="http://schemas.microsoft.com/office/spreadsheetml/2009/9/main" uri="{78C0D931-6437-407d-A8EE-F0AAD7539E65}">
      <x14:conditionalFormattings>
        <x14:conditionalFormatting xmlns:xm="http://schemas.microsoft.com/office/excel/2006/main">
          <x14:cfRule type="expression" priority="36" id="{41BF9F73-5D7B-419D-BE3F-351F50D39D1A}">
            <xm:f>NOT($I$13=①要望書４!$I$13)</xm:f>
            <x14:dxf>
              <font>
                <color rgb="FFFF0000"/>
              </font>
            </x14:dxf>
          </x14:cfRule>
          <xm:sqref>I13:M13</xm:sqref>
        </x14:conditionalFormatting>
        <x14:conditionalFormatting xmlns:xm="http://schemas.microsoft.com/office/excel/2006/main">
          <x14:cfRule type="expression" priority="35" id="{2DCA6C8A-30D4-4BEE-82E1-58EFE3F33133}">
            <xm:f>NOT($I$14=①要望書４!$I$14)</xm:f>
            <x14:dxf>
              <font>
                <color rgb="FFFF0000"/>
              </font>
            </x14:dxf>
          </x14:cfRule>
          <xm:sqref>I14:M14</xm:sqref>
        </x14:conditionalFormatting>
        <x14:conditionalFormatting xmlns:xm="http://schemas.microsoft.com/office/excel/2006/main">
          <x14:cfRule type="expression" priority="33" id="{E741A66E-36FB-4893-858D-90375D09B4D3}">
            <xm:f>NOT($I$15=①要望書４!$I$15)</xm:f>
            <x14:dxf>
              <font>
                <color rgb="FFFF0000"/>
              </font>
            </x14:dxf>
          </x14:cfRule>
          <xm:sqref>I15:M15</xm:sqref>
        </x14:conditionalFormatting>
        <x14:conditionalFormatting xmlns:xm="http://schemas.microsoft.com/office/excel/2006/main">
          <x14:cfRule type="expression" priority="31" id="{955F8F58-03F6-4C50-9EB9-AC8E54F7D466}">
            <xm:f>NOT($I$16=①要望書４!$I$16)</xm:f>
            <x14:dxf>
              <font>
                <color rgb="FFFF0000"/>
              </font>
            </x14:dxf>
          </x14:cfRule>
          <xm:sqref>I16:M16</xm:sqref>
        </x14:conditionalFormatting>
        <x14:conditionalFormatting xmlns:xm="http://schemas.microsoft.com/office/excel/2006/main">
          <x14:cfRule type="expression" priority="38" id="{6E35F997-B2CD-4B7F-AD1F-65C233502495}">
            <xm:f>NOT($P$12=①要望書４!$P$12)</xm:f>
            <x14:dxf>
              <font>
                <color rgb="FFFF0000"/>
              </font>
            </x14:dxf>
          </x14:cfRule>
          <xm:sqref>P12:AO12</xm:sqref>
        </x14:conditionalFormatting>
        <x14:conditionalFormatting xmlns:xm="http://schemas.microsoft.com/office/excel/2006/main">
          <x14:cfRule type="expression" priority="37" id="{14385D7F-486F-4BF3-9392-E6D2A56A5A64}">
            <xm:f>NOT($P$13=①要望書４!$P$13)</xm:f>
            <x14:dxf>
              <font>
                <color rgb="FFFF0000"/>
              </font>
            </x14:dxf>
          </x14:cfRule>
          <xm:sqref>P13:AO13</xm:sqref>
        </x14:conditionalFormatting>
        <x14:conditionalFormatting xmlns:xm="http://schemas.microsoft.com/office/excel/2006/main">
          <x14:cfRule type="expression" priority="34" id="{8FB05C19-026D-423F-8FE0-F17924C26095}">
            <xm:f>NOT($P$14=①要望書４!$P$14)</xm:f>
            <x14:dxf>
              <font>
                <color rgb="FFFF0000"/>
              </font>
            </x14:dxf>
          </x14:cfRule>
          <xm:sqref>P14:AO14</xm:sqref>
        </x14:conditionalFormatting>
        <x14:conditionalFormatting xmlns:xm="http://schemas.microsoft.com/office/excel/2006/main">
          <x14:cfRule type="expression" priority="32" id="{13563FC8-7A59-414B-85B5-C35216A92686}">
            <xm:f>NOT($P$15=①要望書４!$P$15)</xm:f>
            <x14:dxf>
              <font>
                <color rgb="FFFF0000"/>
              </font>
            </x14:dxf>
          </x14:cfRule>
          <xm:sqref>P15:AO15</xm:sqref>
        </x14:conditionalFormatting>
        <x14:conditionalFormatting xmlns:xm="http://schemas.microsoft.com/office/excel/2006/main">
          <x14:cfRule type="expression" priority="30" id="{7449CA63-5236-4C48-895E-AD187DCFD912}">
            <xm:f>NOT($P$16=①要望書４!$P$16)</xm:f>
            <x14:dxf>
              <font>
                <color rgb="FFFF0000"/>
              </font>
            </x14:dxf>
          </x14:cfRule>
          <xm:sqref>P16:AO16</xm:sqref>
        </x14:conditionalFormatting>
        <x14:conditionalFormatting xmlns:xm="http://schemas.microsoft.com/office/excel/2006/main">
          <x14:cfRule type="expression" priority="29" id="{E155DEAD-4C4E-4E5D-84BB-206DF18094E4}">
            <xm:f>NOT($P$17=①要望書４!$P$17)</xm:f>
            <x14:dxf>
              <font>
                <color rgb="FFFF0000"/>
              </font>
            </x14:dxf>
          </x14:cfRule>
          <xm:sqref>P17:AO17</xm:sqref>
        </x14:conditionalFormatting>
        <x14:conditionalFormatting xmlns:xm="http://schemas.microsoft.com/office/excel/2006/main">
          <x14:cfRule type="expression" priority="55" id="{8B576F37-4254-4E5F-AFAC-89BB472D5533}">
            <xm:f>NOT($AB$3=①要望書４!$AB$3)</xm:f>
            <x14:dxf>
              <font>
                <color rgb="FFFF0000"/>
              </font>
            </x14:dxf>
          </x14:cfRule>
          <xm:sqref>AB3:AF3</xm:sqref>
        </x14:conditionalFormatting>
        <x14:conditionalFormatting xmlns:xm="http://schemas.microsoft.com/office/excel/2006/main">
          <x14:cfRule type="expression" priority="54" id="{A016291D-8D57-4FBA-8EAE-9A5581A68196}">
            <xm:f>NOT($AB$4=①要望書４!$AB$4)</xm:f>
            <x14:dxf>
              <font>
                <color rgb="FFFF0000"/>
              </font>
            </x14:dxf>
          </x14:cfRule>
          <xm:sqref>AB4:AF4</xm:sqref>
        </x14:conditionalFormatting>
        <x14:conditionalFormatting xmlns:xm="http://schemas.microsoft.com/office/excel/2006/main">
          <x14:cfRule type="expression" priority="53" id="{C4FA9F14-D73D-4B97-951C-A920F2ECBB52}">
            <xm:f>NOT($AB$5=①要望書４!$AB$5)</xm:f>
            <x14:dxf>
              <font>
                <color rgb="FFFF0000"/>
              </font>
            </x14:dxf>
          </x14:cfRule>
          <xm:sqref>AB5:AF5</xm:sqref>
        </x14:conditionalFormatting>
        <x14:conditionalFormatting xmlns:xm="http://schemas.microsoft.com/office/excel/2006/main">
          <x14:cfRule type="expression" priority="2" id="{8DE3DB3C-41CB-4AEC-9699-4DA772D4700B}">
            <xm:f>NOT($AB$6=①要望書４!$AB$6)</xm:f>
            <x14:dxf>
              <font>
                <color rgb="FFFF0000"/>
              </font>
            </x14:dxf>
          </x14:cfRule>
          <xm:sqref>AB6:AF7</xm:sqref>
        </x14:conditionalFormatting>
        <x14:conditionalFormatting xmlns:xm="http://schemas.microsoft.com/office/excel/2006/main">
          <x14:cfRule type="cellIs" priority="59" operator="greaterThan" id="{842D0175-9EEC-42F8-8828-749806635F4E}">
            <xm:f>①要望書１!$Q$51</xm:f>
            <x14:dxf>
              <font>
                <b/>
                <i val="0"/>
                <color rgb="FFFF0000"/>
              </font>
              <fill>
                <patternFill>
                  <bgColor rgb="FFFFFF00"/>
                </patternFill>
              </fill>
            </x14:dxf>
          </x14:cfRule>
          <xm:sqref>AB8:AF8</xm:sqref>
        </x14:conditionalFormatting>
        <x14:conditionalFormatting xmlns:xm="http://schemas.microsoft.com/office/excel/2006/main">
          <x14:cfRule type="expression" priority="47" id="{98CF497B-0858-464F-BB67-C366C41F8813}">
            <xm:f>NOT($AI$3=①要望書４!$AI$3)</xm:f>
            <x14:dxf>
              <font>
                <color rgb="FFFF0000"/>
              </font>
            </x14:dxf>
          </x14:cfRule>
          <xm:sqref>AI3:AO3</xm:sqref>
        </x14:conditionalFormatting>
        <x14:conditionalFormatting xmlns:xm="http://schemas.microsoft.com/office/excel/2006/main">
          <x14:cfRule type="expression" priority="46" id="{8529E576-D4C5-4DE7-834B-D31BBE575AF5}">
            <xm:f>NOT($AI$4=①要望書４!$AI$4)</xm:f>
            <x14:dxf>
              <font>
                <color rgb="FFFF0000"/>
              </font>
            </x14:dxf>
          </x14:cfRule>
          <xm:sqref>AI4:AO4</xm:sqref>
        </x14:conditionalFormatting>
        <x14:conditionalFormatting xmlns:xm="http://schemas.microsoft.com/office/excel/2006/main">
          <x14:cfRule type="expression" priority="45" id="{17CC5DD1-F0F4-4A24-BEDC-A6E1CD97B226}">
            <xm:f>NOT($AI$5=①要望書４!$AI$5)</xm:f>
            <x14:dxf>
              <font>
                <color rgb="FFFF0000"/>
              </font>
            </x14:dxf>
          </x14:cfRule>
          <xm:sqref>AI5:AO5</xm:sqref>
        </x14:conditionalFormatting>
        <x14:conditionalFormatting xmlns:xm="http://schemas.microsoft.com/office/excel/2006/main">
          <x14:cfRule type="expression" priority="44" id="{5FEF8EB9-E8CD-4EC7-87AC-3687550FBD3C}">
            <xm:f>NOT($AI$6=①要望書４!$AI$6)</xm:f>
            <x14:dxf>
              <font>
                <color rgb="FFFF0000"/>
              </font>
            </x14:dxf>
          </x14:cfRule>
          <xm:sqref>AI6:AO6</xm:sqref>
        </x14:conditionalFormatting>
        <x14:conditionalFormatting xmlns:xm="http://schemas.microsoft.com/office/excel/2006/main">
          <x14:cfRule type="expression" priority="43" id="{FFB32DEF-BC66-4943-AA83-7A5F2B98DF2A}">
            <xm:f>NOT($AI$7=①要望書４!$AI$7)</xm:f>
            <x14:dxf>
              <font>
                <color rgb="FFFF0000"/>
              </font>
            </x14:dxf>
          </x14:cfRule>
          <xm:sqref>AI7:AO7</xm:sqref>
        </x14:conditionalFormatting>
        <x14:conditionalFormatting xmlns:xm="http://schemas.microsoft.com/office/excel/2006/main">
          <x14:cfRule type="expression" priority="39" id="{E6099F9E-54AF-425E-81F9-B5427B0CF675}">
            <xm:f>NOT($AI$8=①要望書４!$AI$8)</xm:f>
            <x14:dxf>
              <font>
                <color rgb="FFFF0000"/>
              </font>
            </x14:dxf>
          </x14:cfRule>
          <xm:sqref>AI8:AO8</xm:sqref>
        </x14:conditionalFormatting>
        <x14:conditionalFormatting xmlns:xm="http://schemas.microsoft.com/office/excel/2006/main">
          <x14:cfRule type="expression" priority="10" id="{5DAE7932-BCF0-4D96-8004-BDE65EF05231}">
            <xm:f>NOT($I$13=①要望書４!$I$13)</xm:f>
            <x14:dxf>
              <font>
                <color rgb="FFFF0000"/>
              </font>
            </x14:dxf>
          </x14:cfRule>
          <xm:sqref>CL13:CP13</xm:sqref>
        </x14:conditionalFormatting>
        <x14:conditionalFormatting xmlns:xm="http://schemas.microsoft.com/office/excel/2006/main">
          <x14:cfRule type="expression" priority="9" id="{1B5900A5-33CE-4292-8367-F58C0F4B55E2}">
            <xm:f>NOT($I$14=①要望書４!$I$14)</xm:f>
            <x14:dxf>
              <font>
                <color rgb="FFFF0000"/>
              </font>
            </x14:dxf>
          </x14:cfRule>
          <xm:sqref>CL14:CP14</xm:sqref>
        </x14:conditionalFormatting>
        <x14:conditionalFormatting xmlns:xm="http://schemas.microsoft.com/office/excel/2006/main">
          <x14:cfRule type="expression" priority="7" id="{B8690F30-5838-4E02-BF9E-64388F940341}">
            <xm:f>NOT($I$15=①要望書４!$I$15)</xm:f>
            <x14:dxf>
              <font>
                <color rgb="FFFF0000"/>
              </font>
            </x14:dxf>
          </x14:cfRule>
          <xm:sqref>CL15:CP15</xm:sqref>
        </x14:conditionalFormatting>
        <x14:conditionalFormatting xmlns:xm="http://schemas.microsoft.com/office/excel/2006/main">
          <x14:cfRule type="expression" priority="5" id="{927A82DF-71F5-49DA-B372-CBDFDCA8AA26}">
            <xm:f>NOT($I$16=①要望書４!$I$16)</xm:f>
            <x14:dxf>
              <font>
                <color rgb="FFFF0000"/>
              </font>
            </x14:dxf>
          </x14:cfRule>
          <xm:sqref>CL16:CP16</xm:sqref>
        </x14:conditionalFormatting>
        <x14:conditionalFormatting xmlns:xm="http://schemas.microsoft.com/office/excel/2006/main">
          <x14:cfRule type="expression" priority="12" id="{7FD28ECE-4C50-4921-9A04-8A834D21EDF5}">
            <xm:f>NOT($P$12=①要望書４!$P$12)</xm:f>
            <x14:dxf>
              <font>
                <color rgb="FFFF0000"/>
              </font>
            </x14:dxf>
          </x14:cfRule>
          <xm:sqref>CS12:DR12</xm:sqref>
        </x14:conditionalFormatting>
        <x14:conditionalFormatting xmlns:xm="http://schemas.microsoft.com/office/excel/2006/main">
          <x14:cfRule type="expression" priority="11" id="{A1B1897E-A516-4B5E-B224-D4525D589D74}">
            <xm:f>NOT($P$13=①要望書４!$P$13)</xm:f>
            <x14:dxf>
              <font>
                <color rgb="FFFF0000"/>
              </font>
            </x14:dxf>
          </x14:cfRule>
          <xm:sqref>CS13:DR13</xm:sqref>
        </x14:conditionalFormatting>
        <x14:conditionalFormatting xmlns:xm="http://schemas.microsoft.com/office/excel/2006/main">
          <x14:cfRule type="expression" priority="8" id="{BFE23F25-CF90-4EB9-8EEF-1D9AC8AF56D4}">
            <xm:f>NOT($P$14=①要望書４!$P$14)</xm:f>
            <x14:dxf>
              <font>
                <color rgb="FFFF0000"/>
              </font>
            </x14:dxf>
          </x14:cfRule>
          <xm:sqref>CS14:DR14</xm:sqref>
        </x14:conditionalFormatting>
        <x14:conditionalFormatting xmlns:xm="http://schemas.microsoft.com/office/excel/2006/main">
          <x14:cfRule type="expression" priority="6" id="{FE83F908-9375-4859-9D26-A8D53A0A6AF8}">
            <xm:f>NOT($P$15=①要望書４!$P$15)</xm:f>
            <x14:dxf>
              <font>
                <color rgb="FFFF0000"/>
              </font>
            </x14:dxf>
          </x14:cfRule>
          <xm:sqref>CS15:DR15</xm:sqref>
        </x14:conditionalFormatting>
        <x14:conditionalFormatting xmlns:xm="http://schemas.microsoft.com/office/excel/2006/main">
          <x14:cfRule type="expression" priority="4" id="{4E0C7659-28AE-44A6-9C4B-FBFA12ACEC0F}">
            <xm:f>NOT($P$16=①要望書４!$P$16)</xm:f>
            <x14:dxf>
              <font>
                <color rgb="FFFF0000"/>
              </font>
            </x14:dxf>
          </x14:cfRule>
          <xm:sqref>CS16:DR16</xm:sqref>
        </x14:conditionalFormatting>
        <x14:conditionalFormatting xmlns:xm="http://schemas.microsoft.com/office/excel/2006/main">
          <x14:cfRule type="expression" priority="3" id="{34CBD911-1769-496A-BD69-634B9F1182FF}">
            <xm:f>NOT($P$17=①要望書４!$P$17)</xm:f>
            <x14:dxf>
              <font>
                <color rgb="FFFF0000"/>
              </font>
            </x14:dxf>
          </x14:cfRule>
          <xm:sqref>CS17:DR17</xm:sqref>
        </x14:conditionalFormatting>
        <x14:conditionalFormatting xmlns:xm="http://schemas.microsoft.com/office/excel/2006/main">
          <x14:cfRule type="expression" priority="23" id="{B0417C01-17C6-43BC-B789-8C1AE629330F}">
            <xm:f>NOT($AB$3=①要望書４!$AB$3)</xm:f>
            <x14:dxf>
              <font>
                <color rgb="FFFF0000"/>
              </font>
            </x14:dxf>
          </x14:cfRule>
          <xm:sqref>DE3:DI3</xm:sqref>
        </x14:conditionalFormatting>
        <x14:conditionalFormatting xmlns:xm="http://schemas.microsoft.com/office/excel/2006/main">
          <x14:cfRule type="expression" priority="22" id="{DA157A9C-3FD7-4CBA-A511-EA44A275A5AE}">
            <xm:f>NOT($AB$4=①要望書４!$AB$4)</xm:f>
            <x14:dxf>
              <font>
                <color rgb="FFFF0000"/>
              </font>
            </x14:dxf>
          </x14:cfRule>
          <xm:sqref>DE4:DI4</xm:sqref>
        </x14:conditionalFormatting>
        <x14:conditionalFormatting xmlns:xm="http://schemas.microsoft.com/office/excel/2006/main">
          <x14:cfRule type="expression" priority="21" id="{76FCC020-8C30-456D-817C-376D5854B8D7}">
            <xm:f>NOT($AB$5=①要望書４!$AB$5)</xm:f>
            <x14:dxf>
              <font>
                <color rgb="FFFF0000"/>
              </font>
            </x14:dxf>
          </x14:cfRule>
          <xm:sqref>DE5:DI5</xm:sqref>
        </x14:conditionalFormatting>
        <x14:conditionalFormatting xmlns:xm="http://schemas.microsoft.com/office/excel/2006/main">
          <x14:cfRule type="expression" priority="20" id="{9BA02294-3953-401B-A474-09280B3A5659}">
            <xm:f>NOT($AB$6=①要望書４!$AB$6)</xm:f>
            <x14:dxf>
              <font>
                <color rgb="FFFF0000"/>
              </font>
            </x14:dxf>
          </x14:cfRule>
          <xm:sqref>DE6:DI6</xm:sqref>
        </x14:conditionalFormatting>
        <x14:conditionalFormatting xmlns:xm="http://schemas.microsoft.com/office/excel/2006/main">
          <x14:cfRule type="expression" priority="19" id="{3F0ADEBC-D821-41BC-B888-BB41C060E550}">
            <xm:f>NOT($AB$7=①要望書４!$AB$7)</xm:f>
            <x14:dxf>
              <font>
                <color rgb="FFFF0000"/>
              </font>
            </x14:dxf>
          </x14:cfRule>
          <xm:sqref>DE7:DI7</xm:sqref>
        </x14:conditionalFormatting>
        <x14:conditionalFormatting xmlns:xm="http://schemas.microsoft.com/office/excel/2006/main">
          <x14:cfRule type="expression" priority="18" id="{395F94E7-F2DB-46C1-BAA6-B65A7344A97B}">
            <xm:f>NOT($AI$3=①要望書４!$AI$3)</xm:f>
            <x14:dxf>
              <font>
                <color rgb="FFFF0000"/>
              </font>
            </x14:dxf>
          </x14:cfRule>
          <xm:sqref>DL3:DR3</xm:sqref>
        </x14:conditionalFormatting>
        <x14:conditionalFormatting xmlns:xm="http://schemas.microsoft.com/office/excel/2006/main">
          <x14:cfRule type="expression" priority="17" id="{A9ABFE82-6BDB-4DE3-8774-9DB9A03C5DCC}">
            <xm:f>NOT($AI$4=①要望書４!$AI$4)</xm:f>
            <x14:dxf>
              <font>
                <color rgb="FFFF0000"/>
              </font>
            </x14:dxf>
          </x14:cfRule>
          <xm:sqref>DL4:DR4</xm:sqref>
        </x14:conditionalFormatting>
        <x14:conditionalFormatting xmlns:xm="http://schemas.microsoft.com/office/excel/2006/main">
          <x14:cfRule type="expression" priority="16" id="{22B99460-0E37-4D34-BF66-5C06574851F2}">
            <xm:f>NOT($AI$5=①要望書４!$AI$5)</xm:f>
            <x14:dxf>
              <font>
                <color rgb="FFFF0000"/>
              </font>
            </x14:dxf>
          </x14:cfRule>
          <xm:sqref>DL5:DR5</xm:sqref>
        </x14:conditionalFormatting>
        <x14:conditionalFormatting xmlns:xm="http://schemas.microsoft.com/office/excel/2006/main">
          <x14:cfRule type="expression" priority="15" id="{6F21F04B-CFF0-4DE0-9BA3-9D379C810AE7}">
            <xm:f>NOT($AI$6=①要望書４!$AI$6)</xm:f>
            <x14:dxf>
              <font>
                <color rgb="FFFF0000"/>
              </font>
            </x14:dxf>
          </x14:cfRule>
          <xm:sqref>DL6:DR6</xm:sqref>
        </x14:conditionalFormatting>
        <x14:conditionalFormatting xmlns:xm="http://schemas.microsoft.com/office/excel/2006/main">
          <x14:cfRule type="expression" priority="14" id="{A13B6A51-BCE2-43E1-B4F4-FDB746506CDD}">
            <xm:f>NOT($AI$7=①要望書４!$AI$7)</xm:f>
            <x14:dxf>
              <font>
                <color rgb="FFFF0000"/>
              </font>
            </x14:dxf>
          </x14:cfRule>
          <xm:sqref>DL7:DR7</xm:sqref>
        </x14:conditionalFormatting>
        <x14:conditionalFormatting xmlns:xm="http://schemas.microsoft.com/office/excel/2006/main">
          <x14:cfRule type="expression" priority="13" id="{BA4A39ED-2447-4FF7-9459-B8B8FE1D794A}">
            <xm:f>NOT($AI$8=①要望書４!$AI$8)</xm:f>
            <x14:dxf>
              <font>
                <color rgb="FFFF0000"/>
              </font>
            </x14:dxf>
          </x14:cfRule>
          <xm:sqref>DL8:DR8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AI92"/>
  <sheetViews>
    <sheetView showGridLines="0" view="pageBreakPreview" zoomScaleNormal="100" zoomScaleSheetLayoutView="100" workbookViewId="0">
      <selection activeCell="A3" sqref="A3"/>
    </sheetView>
  </sheetViews>
  <sheetFormatPr defaultRowHeight="18.75"/>
  <cols>
    <col min="1" max="1" width="4.5" style="37" customWidth="1"/>
    <col min="2" max="2" width="16.625" style="17" customWidth="1"/>
    <col min="3" max="4" width="5.125" style="17" customWidth="1"/>
    <col min="5" max="5" width="9.625" customWidth="1"/>
    <col min="6" max="6" width="6.625" customWidth="1"/>
    <col min="7" max="7" width="6.125" customWidth="1"/>
    <col min="8" max="8" width="4.5" customWidth="1"/>
    <col min="9" max="9" width="9.625" style="45" customWidth="1"/>
    <col min="10" max="10" width="4.5" customWidth="1"/>
    <col min="11" max="11" width="5.625" customWidth="1"/>
    <col min="14" max="14" width="9" style="20"/>
    <col min="15" max="16" width="14.125" customWidth="1"/>
    <col min="18" max="23" width="0" hidden="1" customWidth="1"/>
    <col min="24" max="24" width="2.875" customWidth="1"/>
    <col min="25" max="25" width="5.625" customWidth="1"/>
    <col min="26" max="26" width="22.25" customWidth="1"/>
    <col min="27" max="28" width="5.375" customWidth="1"/>
    <col min="29" max="29" width="8.625" customWidth="1"/>
    <col min="30" max="30" width="5.125" customWidth="1"/>
    <col min="31" max="31" width="6.75" customWidth="1"/>
    <col min="32" max="32" width="4.5" customWidth="1"/>
    <col min="33" max="33" width="10" customWidth="1"/>
    <col min="34" max="34" width="5.25" bestFit="1" customWidth="1"/>
    <col min="35" max="35" width="6" customWidth="1"/>
  </cols>
  <sheetData>
    <row r="1" spans="1:35">
      <c r="A1" s="17" t="s">
        <v>599</v>
      </c>
      <c r="I1" s="45" t="s">
        <v>566</v>
      </c>
      <c r="L1" t="s">
        <v>206</v>
      </c>
      <c r="Y1" s="17" t="s">
        <v>599</v>
      </c>
      <c r="AG1" t="s">
        <v>566</v>
      </c>
    </row>
    <row r="2" spans="1:35" ht="38.25" customHeight="1">
      <c r="A2" s="35" t="s">
        <v>200</v>
      </c>
      <c r="B2" s="34" t="s">
        <v>202</v>
      </c>
      <c r="C2" s="155" t="s">
        <v>642</v>
      </c>
      <c r="D2" s="156" t="s">
        <v>643</v>
      </c>
      <c r="E2" s="34" t="s">
        <v>644</v>
      </c>
      <c r="F2" s="34" t="s">
        <v>665</v>
      </c>
      <c r="G2" s="35" t="s">
        <v>666</v>
      </c>
      <c r="H2" s="35" t="s">
        <v>645</v>
      </c>
      <c r="I2" s="66" t="s">
        <v>33</v>
      </c>
      <c r="J2" s="35" t="s">
        <v>203</v>
      </c>
      <c r="K2" s="181" t="s">
        <v>885</v>
      </c>
      <c r="L2" s="37"/>
      <c r="M2" s="37" t="s">
        <v>205</v>
      </c>
      <c r="N2" s="35" t="s">
        <v>200</v>
      </c>
      <c r="O2" s="252" t="s">
        <v>756</v>
      </c>
      <c r="P2" s="252"/>
      <c r="Q2" s="34" t="s">
        <v>46</v>
      </c>
      <c r="Y2" s="66" t="s">
        <v>200</v>
      </c>
      <c r="Z2" s="34" t="s">
        <v>202</v>
      </c>
      <c r="AA2" s="155" t="s">
        <v>642</v>
      </c>
      <c r="AB2" s="156" t="s">
        <v>643</v>
      </c>
      <c r="AC2" s="34" t="s">
        <v>644</v>
      </c>
      <c r="AD2" s="34" t="s">
        <v>665</v>
      </c>
      <c r="AE2" s="35" t="s">
        <v>666</v>
      </c>
      <c r="AF2" s="35" t="s">
        <v>645</v>
      </c>
      <c r="AG2" s="35" t="s">
        <v>33</v>
      </c>
      <c r="AH2" s="35" t="s">
        <v>203</v>
      </c>
      <c r="AI2" s="181" t="s">
        <v>886</v>
      </c>
    </row>
    <row r="3" spans="1:35">
      <c r="A3" s="91"/>
      <c r="B3" s="93" t="str">
        <f>IF(①要望書５!B3="","",①要望書５!B3)</f>
        <v/>
      </c>
      <c r="C3" s="93" t="str">
        <f>IF(①要望書５!C3="","",①要望書５!C3)</f>
        <v/>
      </c>
      <c r="D3" s="93" t="str">
        <f>IF(①要望書５!D3="","",①要望書５!D3)</f>
        <v/>
      </c>
      <c r="E3" s="203" t="str">
        <f>IF(①要望書５!E3="","",①要望書５!E3)</f>
        <v/>
      </c>
      <c r="F3" s="204" t="str">
        <f>IF(①要望書５!F3="","",①要望書５!F3)</f>
        <v/>
      </c>
      <c r="G3" s="93" t="str">
        <f>IF(①要望書５!G3="","",①要望書５!G3)</f>
        <v/>
      </c>
      <c r="H3" s="93" t="str">
        <f>IF(①要望書５!H3="","",①要望書５!H3)</f>
        <v/>
      </c>
      <c r="I3" s="110" t="str">
        <f>IF(E3="","",ROUNDDOWN(PRODUCT(E3,F3,H3),0))</f>
        <v/>
      </c>
      <c r="J3" s="94" t="str">
        <f>IF(①要望書５!J3="","",①要望書５!J3)</f>
        <v/>
      </c>
      <c r="K3" s="87"/>
      <c r="N3" s="39" t="s">
        <v>28</v>
      </c>
      <c r="O3" s="558" t="str">
        <f>②申請書１!Q47</f>
        <v/>
      </c>
      <c r="P3" s="558"/>
      <c r="Q3" s="40">
        <f>SUMIF($A$3:$A$68,N3,$I$3:$I$68)</f>
        <v>0</v>
      </c>
      <c r="Y3" s="47" t="s">
        <v>358</v>
      </c>
      <c r="Z3" s="162" t="s">
        <v>446</v>
      </c>
      <c r="AA3" s="162"/>
      <c r="AB3" s="162"/>
      <c r="AC3" s="162">
        <v>50000</v>
      </c>
      <c r="AD3" s="162">
        <v>2</v>
      </c>
      <c r="AE3" s="162" t="s">
        <v>668</v>
      </c>
      <c r="AF3" s="162"/>
      <c r="AG3" s="110">
        <v>100000</v>
      </c>
      <c r="AH3" s="163">
        <v>1</v>
      </c>
      <c r="AI3" s="214" t="s">
        <v>862</v>
      </c>
    </row>
    <row r="4" spans="1:35">
      <c r="A4" s="91"/>
      <c r="B4" s="93" t="str">
        <f>IF(①要望書５!B4="","",①要望書５!B4)</f>
        <v/>
      </c>
      <c r="C4" s="93" t="str">
        <f>IF(①要望書５!C4="","",①要望書５!C4)</f>
        <v/>
      </c>
      <c r="D4" s="93" t="str">
        <f>IF(①要望書５!D4="","",①要望書５!D4)</f>
        <v/>
      </c>
      <c r="E4" s="203" t="str">
        <f>IF(①要望書５!E4="","",①要望書５!E4)</f>
        <v/>
      </c>
      <c r="F4" s="204" t="str">
        <f>IF(①要望書５!F4="","",①要望書５!F4)</f>
        <v/>
      </c>
      <c r="G4" s="93" t="str">
        <f>IF(①要望書５!G4="","",①要望書５!G4)</f>
        <v/>
      </c>
      <c r="H4" s="93" t="str">
        <f>IF(①要望書５!H4="","",①要望書５!H4)</f>
        <v/>
      </c>
      <c r="I4" s="110" t="str">
        <f t="shared" ref="I4:I67" si="0">IF(E4="","",ROUNDDOWN(PRODUCT(E4,F4,H4),0))</f>
        <v/>
      </c>
      <c r="J4" s="94" t="str">
        <f>IF(①要望書５!J4="","",①要望書５!J4)</f>
        <v/>
      </c>
      <c r="K4" s="87"/>
      <c r="N4" s="39" t="s">
        <v>29</v>
      </c>
      <c r="O4" s="558" t="str">
        <f>②申請書１!Q48</f>
        <v/>
      </c>
      <c r="P4" s="558"/>
      <c r="Q4" s="40">
        <f>SUMIF($A$3:$A$68,N4,$I$3:$I$68)</f>
        <v>0</v>
      </c>
      <c r="Y4" s="47" t="s">
        <v>358</v>
      </c>
      <c r="Z4" s="162" t="s">
        <v>447</v>
      </c>
      <c r="AA4" s="162"/>
      <c r="AB4" s="162"/>
      <c r="AC4" s="162">
        <v>10422</v>
      </c>
      <c r="AD4" s="162">
        <v>2</v>
      </c>
      <c r="AE4" s="162" t="s">
        <v>4</v>
      </c>
      <c r="AF4" s="162"/>
      <c r="AG4" s="110">
        <v>20844</v>
      </c>
      <c r="AH4" s="163">
        <v>2</v>
      </c>
      <c r="AI4" s="214" t="s">
        <v>862</v>
      </c>
    </row>
    <row r="5" spans="1:35">
      <c r="A5" s="91"/>
      <c r="B5" s="93" t="str">
        <f>IF(①要望書５!B5="","",①要望書５!B5)</f>
        <v/>
      </c>
      <c r="C5" s="93" t="str">
        <f>IF(①要望書５!C5="","",①要望書５!C5)</f>
        <v/>
      </c>
      <c r="D5" s="93" t="str">
        <f>IF(①要望書５!D5="","",①要望書５!D5)</f>
        <v/>
      </c>
      <c r="E5" s="203" t="str">
        <f>IF(①要望書５!E5="","",①要望書５!E5)</f>
        <v/>
      </c>
      <c r="F5" s="204" t="str">
        <f>IF(①要望書５!F5="","",①要望書５!F5)</f>
        <v/>
      </c>
      <c r="G5" s="93" t="str">
        <f>IF(①要望書５!G5="","",①要望書５!G5)</f>
        <v/>
      </c>
      <c r="H5" s="93" t="str">
        <f>IF(①要望書５!H5="","",①要望書５!H5)</f>
        <v/>
      </c>
      <c r="I5" s="110" t="str">
        <f t="shared" si="0"/>
        <v/>
      </c>
      <c r="J5" s="94" t="str">
        <f>IF(①要望書５!J5="","",①要望書５!J5)</f>
        <v/>
      </c>
      <c r="K5" s="87"/>
      <c r="N5" s="39" t="s">
        <v>30</v>
      </c>
      <c r="O5" s="558" t="str">
        <f>②申請書１!Q49</f>
        <v/>
      </c>
      <c r="P5" s="558"/>
      <c r="Q5" s="40">
        <f>SUMIF($A$3:$A$68,N5,$I$3:$I$68)</f>
        <v>0</v>
      </c>
      <c r="Y5" s="47" t="s">
        <v>358</v>
      </c>
      <c r="Z5" s="162" t="s">
        <v>448</v>
      </c>
      <c r="AA5" s="162"/>
      <c r="AB5" s="162"/>
      <c r="AC5" s="162">
        <v>13000</v>
      </c>
      <c r="AD5" s="162">
        <v>2</v>
      </c>
      <c r="AE5" s="162" t="s">
        <v>668</v>
      </c>
      <c r="AF5" s="162"/>
      <c r="AG5" s="110">
        <v>26000</v>
      </c>
      <c r="AH5" s="163">
        <v>3</v>
      </c>
      <c r="AI5" s="214" t="s">
        <v>862</v>
      </c>
    </row>
    <row r="6" spans="1:35">
      <c r="A6" s="91"/>
      <c r="B6" s="93" t="str">
        <f>IF(①要望書５!B6="","",①要望書５!B6)</f>
        <v/>
      </c>
      <c r="C6" s="93" t="str">
        <f>IF(①要望書５!C6="","",①要望書５!C6)</f>
        <v/>
      </c>
      <c r="D6" s="93" t="str">
        <f>IF(①要望書５!D6="","",①要望書５!D6)</f>
        <v/>
      </c>
      <c r="E6" s="203" t="str">
        <f>IF(①要望書５!E6="","",①要望書５!E6)</f>
        <v/>
      </c>
      <c r="F6" s="204" t="str">
        <f>IF(①要望書５!F6="","",①要望書５!F6)</f>
        <v/>
      </c>
      <c r="G6" s="93" t="str">
        <f>IF(①要望書５!G6="","",①要望書５!G6)</f>
        <v/>
      </c>
      <c r="H6" s="93" t="str">
        <f>IF(①要望書５!H6="","",①要望書５!H6)</f>
        <v/>
      </c>
      <c r="I6" s="110" t="str">
        <f t="shared" si="0"/>
        <v/>
      </c>
      <c r="J6" s="94" t="str">
        <f>IF(①要望書５!J6="","",①要望書５!J6)</f>
        <v/>
      </c>
      <c r="K6" s="87"/>
      <c r="N6" s="39" t="s">
        <v>120</v>
      </c>
      <c r="O6" s="558" t="str">
        <f>②申請書１!Q50</f>
        <v/>
      </c>
      <c r="P6" s="558"/>
      <c r="Q6" s="40">
        <f>SUMIF($A$3:$A$68,N6,$I$3:$I$68)</f>
        <v>0</v>
      </c>
      <c r="Y6" s="47" t="s">
        <v>358</v>
      </c>
      <c r="Z6" s="162" t="s">
        <v>450</v>
      </c>
      <c r="AA6" s="162"/>
      <c r="AB6" s="162"/>
      <c r="AC6" s="162">
        <v>5000</v>
      </c>
      <c r="AD6" s="162">
        <v>10</v>
      </c>
      <c r="AE6" s="162" t="s">
        <v>669</v>
      </c>
      <c r="AF6" s="162"/>
      <c r="AG6" s="110">
        <v>50000</v>
      </c>
      <c r="AH6" s="163">
        <v>4</v>
      </c>
      <c r="AI6" s="214" t="s">
        <v>861</v>
      </c>
    </row>
    <row r="7" spans="1:35">
      <c r="A7" s="91"/>
      <c r="B7" s="93" t="str">
        <f>IF(①要望書５!B7="","",①要望書５!B7)</f>
        <v/>
      </c>
      <c r="C7" s="93" t="str">
        <f>IF(①要望書５!C7="","",①要望書５!C7)</f>
        <v/>
      </c>
      <c r="D7" s="93" t="str">
        <f>IF(①要望書５!D7="","",①要望書５!D7)</f>
        <v/>
      </c>
      <c r="E7" s="203" t="str">
        <f>IF(①要望書５!E7="","",①要望書５!E7)</f>
        <v/>
      </c>
      <c r="F7" s="204" t="str">
        <f>IF(①要望書５!F7="","",①要望書５!F7)</f>
        <v/>
      </c>
      <c r="G7" s="93" t="str">
        <f>IF(①要望書５!G7="","",①要望書５!G7)</f>
        <v/>
      </c>
      <c r="H7" s="93" t="str">
        <f>IF(①要望書５!H7="","",①要望書５!H7)</f>
        <v/>
      </c>
      <c r="I7" s="110" t="str">
        <f t="shared" si="0"/>
        <v/>
      </c>
      <c r="J7" s="94" t="str">
        <f>IF(①要望書５!J7="","",①要望書５!J7)</f>
        <v/>
      </c>
      <c r="K7" s="87"/>
      <c r="N7" s="39" t="s">
        <v>121</v>
      </c>
      <c r="O7" s="558" t="str">
        <f>②申請書１!Q51</f>
        <v/>
      </c>
      <c r="P7" s="558"/>
      <c r="Q7" s="40">
        <f>SUMIF($A$3:$A$68,N7,$I$3:$I$68)</f>
        <v>0</v>
      </c>
      <c r="Y7" s="47" t="s">
        <v>358</v>
      </c>
      <c r="Z7" s="162" t="s">
        <v>451</v>
      </c>
      <c r="AA7" s="162"/>
      <c r="AB7" s="162"/>
      <c r="AC7" s="162">
        <v>2000</v>
      </c>
      <c r="AD7" s="162">
        <v>1</v>
      </c>
      <c r="AE7" s="162" t="s">
        <v>670</v>
      </c>
      <c r="AF7" s="162"/>
      <c r="AG7" s="110">
        <v>2000</v>
      </c>
      <c r="AH7" s="163">
        <v>5</v>
      </c>
      <c r="AI7" s="214" t="s">
        <v>861</v>
      </c>
    </row>
    <row r="8" spans="1:35">
      <c r="A8" s="91"/>
      <c r="B8" s="93" t="str">
        <f>IF(①要望書５!B8="","",①要望書５!B8)</f>
        <v/>
      </c>
      <c r="C8" s="93" t="str">
        <f>IF(①要望書５!C8="","",①要望書５!C8)</f>
        <v/>
      </c>
      <c r="D8" s="93" t="str">
        <f>IF(①要望書５!D8="","",①要望書５!D8)</f>
        <v/>
      </c>
      <c r="E8" s="203" t="str">
        <f>IF(①要望書５!E8="","",①要望書５!E8)</f>
        <v/>
      </c>
      <c r="F8" s="204" t="str">
        <f>IF(①要望書５!F8="","",①要望書５!F8)</f>
        <v/>
      </c>
      <c r="G8" s="93" t="str">
        <f>IF(①要望書５!G8="","",①要望書５!G8)</f>
        <v/>
      </c>
      <c r="H8" s="93" t="str">
        <f>IF(①要望書５!H8="","",①要望書５!H8)</f>
        <v/>
      </c>
      <c r="I8" s="110" t="str">
        <f t="shared" si="0"/>
        <v/>
      </c>
      <c r="J8" s="94" t="str">
        <f>IF(①要望書５!J8="","",①要望書５!J8)</f>
        <v/>
      </c>
      <c r="K8" s="87"/>
      <c r="N8" s="36" t="s">
        <v>3</v>
      </c>
      <c r="O8" s="256"/>
      <c r="P8" s="256"/>
      <c r="Q8" s="40">
        <f>SUM(Q3:Q7)</f>
        <v>0</v>
      </c>
      <c r="Y8" s="47" t="s">
        <v>680</v>
      </c>
      <c r="Z8" s="162" t="s">
        <v>452</v>
      </c>
      <c r="AA8" s="162"/>
      <c r="AB8" s="162"/>
      <c r="AC8" s="162">
        <v>2000</v>
      </c>
      <c r="AD8" s="162">
        <v>1</v>
      </c>
      <c r="AE8" s="162" t="s">
        <v>671</v>
      </c>
      <c r="AF8" s="162"/>
      <c r="AG8" s="110">
        <v>2000</v>
      </c>
      <c r="AH8" s="163">
        <v>6</v>
      </c>
      <c r="AI8" s="214" t="s">
        <v>863</v>
      </c>
    </row>
    <row r="9" spans="1:35" ht="18.75" customHeight="1">
      <c r="A9" s="91"/>
      <c r="B9" s="93" t="str">
        <f>IF(①要望書５!B9="","",①要望書５!B9)</f>
        <v/>
      </c>
      <c r="C9" s="93" t="str">
        <f>IF(①要望書５!C9="","",①要望書５!C9)</f>
        <v/>
      </c>
      <c r="D9" s="93" t="str">
        <f>IF(①要望書５!D9="","",①要望書５!D9)</f>
        <v/>
      </c>
      <c r="E9" s="203" t="str">
        <f>IF(①要望書５!E9="","",①要望書５!E9)</f>
        <v/>
      </c>
      <c r="F9" s="204" t="str">
        <f>IF(①要望書５!F9="","",①要望書５!F9)</f>
        <v/>
      </c>
      <c r="G9" s="93" t="str">
        <f>IF(①要望書５!G9="","",①要望書５!G9)</f>
        <v/>
      </c>
      <c r="H9" s="93" t="str">
        <f>IF(①要望書５!H9="","",①要望書５!H9)</f>
        <v/>
      </c>
      <c r="I9" s="110" t="str">
        <f t="shared" si="0"/>
        <v/>
      </c>
      <c r="J9" s="94" t="str">
        <f>IF(①要望書５!J9="","",①要望書５!J9)</f>
        <v/>
      </c>
      <c r="K9" s="87"/>
      <c r="O9" s="153" t="s">
        <v>662</v>
      </c>
      <c r="P9" s="153" t="s">
        <v>663</v>
      </c>
      <c r="R9" s="195"/>
      <c r="S9" s="195"/>
      <c r="T9" s="195"/>
      <c r="Y9" s="47" t="s">
        <v>358</v>
      </c>
      <c r="Z9" s="162" t="s">
        <v>714</v>
      </c>
      <c r="AA9" s="162" t="s">
        <v>713</v>
      </c>
      <c r="AB9" s="162"/>
      <c r="AC9" s="162">
        <v>100000</v>
      </c>
      <c r="AD9" s="162">
        <v>1</v>
      </c>
      <c r="AE9" s="162" t="s">
        <v>712</v>
      </c>
      <c r="AF9" s="162">
        <v>1.1000000000000001</v>
      </c>
      <c r="AG9" s="110">
        <v>110000</v>
      </c>
      <c r="AH9" s="163">
        <v>7</v>
      </c>
      <c r="AI9" s="215" t="s">
        <v>862</v>
      </c>
    </row>
    <row r="10" spans="1:35" ht="18.75" customHeight="1">
      <c r="A10" s="91"/>
      <c r="B10" s="93" t="str">
        <f>IF(①要望書５!B10="","",①要望書５!B10)</f>
        <v/>
      </c>
      <c r="C10" s="93" t="str">
        <f>IF(①要望書５!C10="","",①要望書５!C10)</f>
        <v/>
      </c>
      <c r="D10" s="93" t="str">
        <f>IF(①要望書５!D10="","",①要望書５!D10)</f>
        <v/>
      </c>
      <c r="E10" s="203" t="str">
        <f>IF(①要望書５!E10="","",①要望書５!E10)</f>
        <v/>
      </c>
      <c r="F10" s="204" t="str">
        <f>IF(①要望書５!F10="","",①要望書５!F10)</f>
        <v/>
      </c>
      <c r="G10" s="93" t="str">
        <f>IF(①要望書５!G10="","",①要望書５!G10)</f>
        <v/>
      </c>
      <c r="H10" s="93" t="str">
        <f>IF(①要望書５!H10="","",①要望書５!H10)</f>
        <v/>
      </c>
      <c r="I10" s="110" t="str">
        <f t="shared" si="0"/>
        <v/>
      </c>
      <c r="J10" s="94" t="str">
        <f>IF(①要望書５!J10="","",①要望書５!J10)</f>
        <v/>
      </c>
      <c r="K10" s="87"/>
      <c r="N10" s="36" t="s">
        <v>642</v>
      </c>
      <c r="O10" s="40">
        <f>SUMIF($C$3:$C$68,"○",$I$3:$I$68)</f>
        <v>0</v>
      </c>
      <c r="P10" s="154" t="str">
        <f>IFERROR(O10/Q8,"")</f>
        <v/>
      </c>
      <c r="R10" s="195"/>
      <c r="S10" s="195"/>
      <c r="T10" s="195"/>
      <c r="Y10" s="47" t="s">
        <v>359</v>
      </c>
      <c r="Z10" s="162" t="s">
        <v>763</v>
      </c>
      <c r="AA10" s="162"/>
      <c r="AB10" s="162" t="s">
        <v>679</v>
      </c>
      <c r="AC10" s="162">
        <v>50000</v>
      </c>
      <c r="AD10" s="162">
        <v>2</v>
      </c>
      <c r="AE10" s="162" t="s">
        <v>672</v>
      </c>
      <c r="AF10" s="162"/>
      <c r="AG10" s="110">
        <v>100000</v>
      </c>
      <c r="AH10" s="163">
        <v>8</v>
      </c>
      <c r="AI10" s="215" t="s">
        <v>862</v>
      </c>
    </row>
    <row r="11" spans="1:35" ht="18.75" customHeight="1">
      <c r="A11" s="91"/>
      <c r="B11" s="93" t="str">
        <f>IF(①要望書５!B11="","",①要望書５!B11)</f>
        <v/>
      </c>
      <c r="C11" s="93" t="str">
        <f>IF(①要望書５!C11="","",①要望書５!C11)</f>
        <v/>
      </c>
      <c r="D11" s="93" t="str">
        <f>IF(①要望書５!D11="","",①要望書５!D11)</f>
        <v/>
      </c>
      <c r="E11" s="203" t="str">
        <f>IF(①要望書５!E11="","",①要望書５!E11)</f>
        <v/>
      </c>
      <c r="F11" s="204" t="str">
        <f>IF(①要望書５!F11="","",①要望書５!F11)</f>
        <v/>
      </c>
      <c r="G11" s="93" t="str">
        <f>IF(①要望書５!G11="","",①要望書５!G11)</f>
        <v/>
      </c>
      <c r="H11" s="93" t="str">
        <f>IF(①要望書５!H11="","",①要望書５!H11)</f>
        <v/>
      </c>
      <c r="I11" s="110" t="str">
        <f t="shared" si="0"/>
        <v/>
      </c>
      <c r="J11" s="94" t="str">
        <f>IF(①要望書５!J11="","",①要望書５!J11)</f>
        <v/>
      </c>
      <c r="K11" s="87"/>
      <c r="N11" s="36" t="s">
        <v>643</v>
      </c>
      <c r="O11" s="40">
        <f>SUMIF($D$3:$D$68,"○",$I$3:$I$68)</f>
        <v>0</v>
      </c>
      <c r="P11" s="154" t="str">
        <f>IFERROR(O11/Q8,"")</f>
        <v/>
      </c>
      <c r="R11" s="195"/>
      <c r="S11" s="195"/>
      <c r="T11" s="195"/>
      <c r="Y11" s="47" t="s">
        <v>359</v>
      </c>
      <c r="Z11" s="162" t="s">
        <v>762</v>
      </c>
      <c r="AA11" s="162"/>
      <c r="AB11" s="162" t="s">
        <v>679</v>
      </c>
      <c r="AC11" s="162">
        <v>50000</v>
      </c>
      <c r="AD11" s="162">
        <v>2</v>
      </c>
      <c r="AE11" s="162" t="s">
        <v>672</v>
      </c>
      <c r="AF11" s="162"/>
      <c r="AG11" s="110">
        <v>100000</v>
      </c>
      <c r="AH11" s="163">
        <v>8</v>
      </c>
      <c r="AI11" s="214" t="s">
        <v>864</v>
      </c>
    </row>
    <row r="12" spans="1:35" ht="18.75" customHeight="1">
      <c r="A12" s="91"/>
      <c r="B12" s="93" t="str">
        <f>IF(①要望書５!B12="","",①要望書５!B12)</f>
        <v/>
      </c>
      <c r="C12" s="93" t="str">
        <f>IF(①要望書５!C12="","",①要望書５!C12)</f>
        <v/>
      </c>
      <c r="D12" s="93" t="str">
        <f>IF(①要望書５!D12="","",①要望書５!D12)</f>
        <v/>
      </c>
      <c r="E12" s="203" t="str">
        <f>IF(①要望書５!E12="","",①要望書５!E12)</f>
        <v/>
      </c>
      <c r="F12" s="204" t="str">
        <f>IF(①要望書５!F12="","",①要望書５!F12)</f>
        <v/>
      </c>
      <c r="G12" s="93" t="str">
        <f>IF(①要望書５!G12="","",①要望書５!G12)</f>
        <v/>
      </c>
      <c r="H12" s="93" t="str">
        <f>IF(①要望書５!H12="","",①要望書５!H12)</f>
        <v/>
      </c>
      <c r="I12" s="110" t="str">
        <f t="shared" si="0"/>
        <v/>
      </c>
      <c r="J12" s="94" t="str">
        <f>IF(①要望書５!J12="","",①要望書５!J12)</f>
        <v/>
      </c>
      <c r="K12" s="87"/>
      <c r="O12" s="559" t="s">
        <v>438</v>
      </c>
      <c r="P12" s="559"/>
      <c r="Q12" s="559"/>
      <c r="Y12" s="47" t="s">
        <v>359</v>
      </c>
      <c r="Z12" s="162" t="s">
        <v>458</v>
      </c>
      <c r="AA12" s="162"/>
      <c r="AB12" s="162"/>
      <c r="AC12" s="162">
        <v>40000</v>
      </c>
      <c r="AD12" s="162">
        <v>3</v>
      </c>
      <c r="AE12" s="162" t="s">
        <v>669</v>
      </c>
      <c r="AF12" s="162">
        <v>1.1000000000000001</v>
      </c>
      <c r="AG12" s="110">
        <v>150000</v>
      </c>
      <c r="AH12" s="163">
        <v>9</v>
      </c>
      <c r="AI12" s="214" t="s">
        <v>864</v>
      </c>
    </row>
    <row r="13" spans="1:35">
      <c r="A13" s="91"/>
      <c r="B13" s="93" t="str">
        <f>IF(①要望書５!B13="","",①要望書５!B13)</f>
        <v/>
      </c>
      <c r="C13" s="93" t="str">
        <f>IF(①要望書５!C13="","",①要望書５!C13)</f>
        <v/>
      </c>
      <c r="D13" s="93" t="str">
        <f>IF(①要望書５!D13="","",①要望書５!D13)</f>
        <v/>
      </c>
      <c r="E13" s="203" t="str">
        <f>IF(①要望書５!E13="","",①要望書５!E13)</f>
        <v/>
      </c>
      <c r="F13" s="204" t="str">
        <f>IF(①要望書５!F13="","",①要望書５!F13)</f>
        <v/>
      </c>
      <c r="G13" s="93" t="str">
        <f>IF(①要望書５!G13="","",①要望書５!G13)</f>
        <v/>
      </c>
      <c r="H13" s="93" t="str">
        <f>IF(①要望書５!H13="","",①要望書５!H13)</f>
        <v/>
      </c>
      <c r="I13" s="110" t="str">
        <f t="shared" si="0"/>
        <v/>
      </c>
      <c r="J13" s="94" t="str">
        <f>IF(①要望書５!J13="","",①要望書５!J13)</f>
        <v/>
      </c>
      <c r="K13" s="87"/>
      <c r="N13"/>
      <c r="O13" s="559"/>
      <c r="P13" s="559"/>
      <c r="Q13" s="559"/>
      <c r="Y13" s="47" t="s">
        <v>359</v>
      </c>
      <c r="Z13" s="162" t="s">
        <v>459</v>
      </c>
      <c r="AA13" s="162"/>
      <c r="AB13" s="162"/>
      <c r="AC13" s="162">
        <v>56000</v>
      </c>
      <c r="AD13" s="162">
        <v>3</v>
      </c>
      <c r="AE13" s="162" t="s">
        <v>669</v>
      </c>
      <c r="AF13" s="162"/>
      <c r="AG13" s="110">
        <v>150000</v>
      </c>
      <c r="AH13" s="163">
        <v>10</v>
      </c>
      <c r="AI13" s="214" t="s">
        <v>861</v>
      </c>
    </row>
    <row r="14" spans="1:35">
      <c r="A14" s="91"/>
      <c r="B14" s="93" t="str">
        <f>IF(①要望書５!B14="","",①要望書５!B14)</f>
        <v/>
      </c>
      <c r="C14" s="93" t="str">
        <f>IF(①要望書５!C14="","",①要望書５!C14)</f>
        <v/>
      </c>
      <c r="D14" s="93" t="str">
        <f>IF(①要望書５!D14="","",①要望書５!D14)</f>
        <v/>
      </c>
      <c r="E14" s="203" t="str">
        <f>IF(①要望書５!E14="","",①要望書５!E14)</f>
        <v/>
      </c>
      <c r="F14" s="204" t="str">
        <f>IF(①要望書５!F14="","",①要望書５!F14)</f>
        <v/>
      </c>
      <c r="G14" s="93" t="str">
        <f>IF(①要望書５!G14="","",①要望書５!G14)</f>
        <v/>
      </c>
      <c r="H14" s="93" t="str">
        <f>IF(①要望書５!H14="","",①要望書５!H14)</f>
        <v/>
      </c>
      <c r="I14" s="110" t="str">
        <f t="shared" si="0"/>
        <v/>
      </c>
      <c r="J14" s="94" t="str">
        <f>IF(①要望書５!J14="","",①要望書５!J14)</f>
        <v/>
      </c>
      <c r="K14" s="87"/>
      <c r="O14" s="559"/>
      <c r="P14" s="559"/>
      <c r="Q14" s="559"/>
      <c r="Y14" s="47"/>
      <c r="Z14" s="162" t="s">
        <v>453</v>
      </c>
      <c r="AA14" s="162"/>
      <c r="AB14" s="162"/>
      <c r="AC14" s="162"/>
      <c r="AD14" s="162" t="s">
        <v>453</v>
      </c>
      <c r="AE14" s="162"/>
      <c r="AF14" s="162" t="s">
        <v>453</v>
      </c>
      <c r="AG14" s="110" t="s">
        <v>453</v>
      </c>
      <c r="AH14" s="163" t="s">
        <v>453</v>
      </c>
      <c r="AI14" s="214"/>
    </row>
    <row r="15" spans="1:35" ht="24">
      <c r="A15" s="91"/>
      <c r="B15" s="93" t="str">
        <f>IF(①要望書５!B15="","",①要望書５!B15)</f>
        <v/>
      </c>
      <c r="C15" s="93" t="str">
        <f>IF(①要望書５!C15="","",①要望書５!C15)</f>
        <v/>
      </c>
      <c r="D15" s="93" t="str">
        <f>IF(①要望書５!D15="","",①要望書５!D15)</f>
        <v/>
      </c>
      <c r="E15" s="203" t="str">
        <f>IF(①要望書５!E15="","",①要望書５!E15)</f>
        <v/>
      </c>
      <c r="F15" s="204" t="str">
        <f>IF(①要望書５!F15="","",①要望書５!F15)</f>
        <v/>
      </c>
      <c r="G15" s="93" t="str">
        <f>IF(①要望書５!G15="","",①要望書５!G15)</f>
        <v/>
      </c>
      <c r="H15" s="93" t="str">
        <f>IF(①要望書５!H15="","",①要望書５!H15)</f>
        <v/>
      </c>
      <c r="I15" s="110" t="str">
        <f t="shared" si="0"/>
        <v/>
      </c>
      <c r="J15" s="94" t="str">
        <f>IF(①要望書５!J15="","",①要望書５!J15)</f>
        <v/>
      </c>
      <c r="K15" s="87"/>
      <c r="M15" s="188"/>
      <c r="Y15" s="47"/>
      <c r="Z15" s="162" t="s">
        <v>453</v>
      </c>
      <c r="AA15" s="162"/>
      <c r="AB15" s="162"/>
      <c r="AC15" s="162"/>
      <c r="AD15" s="162" t="s">
        <v>453</v>
      </c>
      <c r="AE15" s="162"/>
      <c r="AF15" s="162" t="s">
        <v>453</v>
      </c>
      <c r="AG15" s="110" t="s">
        <v>453</v>
      </c>
      <c r="AH15" s="163" t="s">
        <v>453</v>
      </c>
      <c r="AI15" s="35"/>
    </row>
    <row r="16" spans="1:35">
      <c r="A16" s="91"/>
      <c r="B16" s="93" t="str">
        <f>IF(①要望書５!B16="","",①要望書５!B16)</f>
        <v/>
      </c>
      <c r="C16" s="93" t="str">
        <f>IF(①要望書５!C16="","",①要望書５!C16)</f>
        <v/>
      </c>
      <c r="D16" s="93" t="str">
        <f>IF(①要望書５!D16="","",①要望書５!D16)</f>
        <v/>
      </c>
      <c r="E16" s="203" t="str">
        <f>IF(①要望書５!E16="","",①要望書５!E16)</f>
        <v/>
      </c>
      <c r="F16" s="204" t="str">
        <f>IF(①要望書５!F16="","",①要望書５!F16)</f>
        <v/>
      </c>
      <c r="G16" s="93" t="str">
        <f>IF(①要望書５!G16="","",①要望書５!G16)</f>
        <v/>
      </c>
      <c r="H16" s="93" t="str">
        <f>IF(①要望書５!H16="","",①要望書５!H16)</f>
        <v/>
      </c>
      <c r="I16" s="110" t="str">
        <f t="shared" si="0"/>
        <v/>
      </c>
      <c r="J16" s="94" t="str">
        <f>IF(①要望書５!J16="","",①要望書５!J16)</f>
        <v/>
      </c>
      <c r="K16" s="87"/>
      <c r="Y16" s="47"/>
      <c r="Z16" s="162" t="s">
        <v>453</v>
      </c>
      <c r="AA16" s="162"/>
      <c r="AB16" s="162"/>
      <c r="AC16" s="162"/>
      <c r="AD16" s="162" t="s">
        <v>453</v>
      </c>
      <c r="AE16" s="162"/>
      <c r="AF16" s="162" t="s">
        <v>453</v>
      </c>
      <c r="AG16" s="110" t="s">
        <v>453</v>
      </c>
      <c r="AH16" s="163" t="s">
        <v>453</v>
      </c>
      <c r="AI16" s="35"/>
    </row>
    <row r="17" spans="1:35">
      <c r="A17" s="91"/>
      <c r="B17" s="93" t="str">
        <f>IF(①要望書５!B17="","",①要望書５!B17)</f>
        <v/>
      </c>
      <c r="C17" s="93" t="str">
        <f>IF(①要望書５!C17="","",①要望書５!C17)</f>
        <v/>
      </c>
      <c r="D17" s="93" t="str">
        <f>IF(①要望書５!D17="","",①要望書５!D17)</f>
        <v/>
      </c>
      <c r="E17" s="203" t="str">
        <f>IF(①要望書５!E17="","",①要望書５!E17)</f>
        <v/>
      </c>
      <c r="F17" s="204" t="str">
        <f>IF(①要望書５!F17="","",①要望書５!F17)</f>
        <v/>
      </c>
      <c r="G17" s="93" t="str">
        <f>IF(①要望書５!G17="","",①要望書５!G17)</f>
        <v/>
      </c>
      <c r="H17" s="93" t="str">
        <f>IF(①要望書５!H17="","",①要望書５!H17)</f>
        <v/>
      </c>
      <c r="I17" s="110" t="str">
        <f t="shared" si="0"/>
        <v/>
      </c>
      <c r="J17" s="94" t="str">
        <f>IF(①要望書５!J17="","",①要望書５!J17)</f>
        <v/>
      </c>
      <c r="K17" s="87"/>
      <c r="Y17" s="47"/>
      <c r="Z17" s="162" t="s">
        <v>453</v>
      </c>
      <c r="AA17" s="162"/>
      <c r="AB17" s="162"/>
      <c r="AC17" s="162"/>
      <c r="AD17" s="162" t="s">
        <v>453</v>
      </c>
      <c r="AE17" s="162"/>
      <c r="AF17" s="162" t="s">
        <v>453</v>
      </c>
      <c r="AG17" s="110" t="s">
        <v>453</v>
      </c>
      <c r="AH17" s="163" t="s">
        <v>453</v>
      </c>
      <c r="AI17" s="35"/>
    </row>
    <row r="18" spans="1:35">
      <c r="A18" s="91"/>
      <c r="B18" s="93" t="str">
        <f>IF(①要望書５!B18="","",①要望書５!B18)</f>
        <v/>
      </c>
      <c r="C18" s="93" t="str">
        <f>IF(①要望書５!C18="","",①要望書５!C18)</f>
        <v/>
      </c>
      <c r="D18" s="93" t="str">
        <f>IF(①要望書５!D18="","",①要望書５!D18)</f>
        <v/>
      </c>
      <c r="E18" s="203" t="str">
        <f>IF(①要望書５!E18="","",①要望書５!E18)</f>
        <v/>
      </c>
      <c r="F18" s="204" t="str">
        <f>IF(①要望書５!F18="","",①要望書５!F18)</f>
        <v/>
      </c>
      <c r="G18" s="93" t="str">
        <f>IF(①要望書５!G18="","",①要望書５!G18)</f>
        <v/>
      </c>
      <c r="H18" s="93" t="str">
        <f>IF(①要望書５!H18="","",①要望書５!H18)</f>
        <v/>
      </c>
      <c r="I18" s="110" t="str">
        <f t="shared" si="0"/>
        <v/>
      </c>
      <c r="J18" s="94" t="str">
        <f>IF(①要望書５!J18="","",①要望書５!J18)</f>
        <v/>
      </c>
      <c r="K18" s="87"/>
      <c r="Y18" s="47"/>
      <c r="Z18" s="162" t="s">
        <v>453</v>
      </c>
      <c r="AA18" s="162"/>
      <c r="AB18" s="162"/>
      <c r="AC18" s="162"/>
      <c r="AD18" s="162" t="s">
        <v>453</v>
      </c>
      <c r="AE18" s="162"/>
      <c r="AF18" s="162" t="s">
        <v>453</v>
      </c>
      <c r="AG18" s="110" t="s">
        <v>453</v>
      </c>
      <c r="AH18" s="163" t="s">
        <v>453</v>
      </c>
      <c r="AI18" s="35"/>
    </row>
    <row r="19" spans="1:35">
      <c r="A19" s="91"/>
      <c r="B19" s="93" t="str">
        <f>IF(①要望書５!B19="","",①要望書５!B19)</f>
        <v/>
      </c>
      <c r="C19" s="93" t="str">
        <f>IF(①要望書５!C19="","",①要望書５!C19)</f>
        <v/>
      </c>
      <c r="D19" s="93" t="str">
        <f>IF(①要望書５!D19="","",①要望書５!D19)</f>
        <v/>
      </c>
      <c r="E19" s="203" t="str">
        <f>IF(①要望書５!E19="","",①要望書５!E19)</f>
        <v/>
      </c>
      <c r="F19" s="204" t="str">
        <f>IF(①要望書５!F19="","",①要望書５!F19)</f>
        <v/>
      </c>
      <c r="G19" s="93" t="str">
        <f>IF(①要望書５!G19="","",①要望書５!G19)</f>
        <v/>
      </c>
      <c r="H19" s="93" t="str">
        <f>IF(①要望書５!H19="","",①要望書５!H19)</f>
        <v/>
      </c>
      <c r="I19" s="110" t="str">
        <f t="shared" si="0"/>
        <v/>
      </c>
      <c r="J19" s="94" t="str">
        <f>IF(①要望書５!J19="","",①要望書５!J19)</f>
        <v/>
      </c>
      <c r="K19" s="87"/>
      <c r="N19" s="72"/>
      <c r="O19" s="72"/>
      <c r="Y19" s="47"/>
      <c r="Z19" s="162" t="s">
        <v>453</v>
      </c>
      <c r="AA19" s="162"/>
      <c r="AB19" s="162"/>
      <c r="AC19" s="162"/>
      <c r="AD19" s="162" t="s">
        <v>453</v>
      </c>
      <c r="AE19" s="162"/>
      <c r="AF19" s="162" t="s">
        <v>453</v>
      </c>
      <c r="AG19" s="110" t="s">
        <v>453</v>
      </c>
      <c r="AH19" s="163" t="s">
        <v>453</v>
      </c>
      <c r="AI19" s="35"/>
    </row>
    <row r="20" spans="1:35">
      <c r="A20" s="91"/>
      <c r="B20" s="93" t="str">
        <f>IF(①要望書５!B20="","",①要望書５!B20)</f>
        <v/>
      </c>
      <c r="C20" s="93" t="str">
        <f>IF(①要望書５!C20="","",①要望書５!C20)</f>
        <v/>
      </c>
      <c r="D20" s="93" t="str">
        <f>IF(①要望書５!D20="","",①要望書５!D20)</f>
        <v/>
      </c>
      <c r="E20" s="203" t="str">
        <f>IF(①要望書５!E20="","",①要望書５!E20)</f>
        <v/>
      </c>
      <c r="F20" s="204" t="str">
        <f>IF(①要望書５!F20="","",①要望書５!F20)</f>
        <v/>
      </c>
      <c r="G20" s="93" t="str">
        <f>IF(①要望書５!G20="","",①要望書５!G20)</f>
        <v/>
      </c>
      <c r="H20" s="93" t="str">
        <f>IF(①要望書５!H20="","",①要望書５!H20)</f>
        <v/>
      </c>
      <c r="I20" s="110" t="str">
        <f t="shared" si="0"/>
        <v/>
      </c>
      <c r="J20" s="94" t="str">
        <f>IF(①要望書５!J20="","",①要望書５!J20)</f>
        <v/>
      </c>
      <c r="K20" s="87"/>
      <c r="M20" s="89"/>
      <c r="Y20" s="47"/>
      <c r="Z20" s="162" t="s">
        <v>453</v>
      </c>
      <c r="AA20" s="162"/>
      <c r="AB20" s="162"/>
      <c r="AC20" s="162"/>
      <c r="AD20" s="162" t="s">
        <v>453</v>
      </c>
      <c r="AE20" s="162"/>
      <c r="AF20" s="162" t="s">
        <v>453</v>
      </c>
      <c r="AG20" s="110" t="s">
        <v>453</v>
      </c>
      <c r="AH20" s="163" t="s">
        <v>453</v>
      </c>
      <c r="AI20" s="35"/>
    </row>
    <row r="21" spans="1:35">
      <c r="A21" s="91"/>
      <c r="B21" s="93" t="str">
        <f>IF(①要望書５!B21="","",①要望書５!B21)</f>
        <v/>
      </c>
      <c r="C21" s="93" t="str">
        <f>IF(①要望書５!C21="","",①要望書５!C21)</f>
        <v/>
      </c>
      <c r="D21" s="93" t="str">
        <f>IF(①要望書５!D21="","",①要望書５!D21)</f>
        <v/>
      </c>
      <c r="E21" s="203" t="str">
        <f>IF(①要望書５!E21="","",①要望書５!E21)</f>
        <v/>
      </c>
      <c r="F21" s="204" t="str">
        <f>IF(①要望書５!F21="","",①要望書５!F21)</f>
        <v/>
      </c>
      <c r="G21" s="93" t="str">
        <f>IF(①要望書５!G21="","",①要望書５!G21)</f>
        <v/>
      </c>
      <c r="H21" s="93" t="str">
        <f>IF(①要望書５!H21="","",①要望書５!H21)</f>
        <v/>
      </c>
      <c r="I21" s="110" t="str">
        <f t="shared" si="0"/>
        <v/>
      </c>
      <c r="J21" s="94" t="str">
        <f>IF(①要望書５!J21="","",①要望書５!J21)</f>
        <v/>
      </c>
      <c r="K21" s="87"/>
      <c r="Y21" s="47"/>
      <c r="Z21" s="162" t="s">
        <v>453</v>
      </c>
      <c r="AA21" s="162"/>
      <c r="AB21" s="162"/>
      <c r="AC21" s="162"/>
      <c r="AD21" s="162" t="s">
        <v>453</v>
      </c>
      <c r="AE21" s="162"/>
      <c r="AF21" s="162" t="s">
        <v>453</v>
      </c>
      <c r="AG21" s="110" t="s">
        <v>453</v>
      </c>
      <c r="AH21" s="163" t="s">
        <v>453</v>
      </c>
      <c r="AI21" s="35"/>
    </row>
    <row r="22" spans="1:35">
      <c r="A22" s="91"/>
      <c r="B22" s="93" t="str">
        <f>IF(①要望書５!B22="","",①要望書５!B22)</f>
        <v/>
      </c>
      <c r="C22" s="93" t="str">
        <f>IF(①要望書５!C22="","",①要望書５!C22)</f>
        <v/>
      </c>
      <c r="D22" s="93" t="str">
        <f>IF(①要望書５!D22="","",①要望書５!D22)</f>
        <v/>
      </c>
      <c r="E22" s="203" t="str">
        <f>IF(①要望書５!E22="","",①要望書５!E22)</f>
        <v/>
      </c>
      <c r="F22" s="204" t="str">
        <f>IF(①要望書５!F22="","",①要望書５!F22)</f>
        <v/>
      </c>
      <c r="G22" s="93" t="str">
        <f>IF(①要望書５!G22="","",①要望書５!G22)</f>
        <v/>
      </c>
      <c r="H22" s="93" t="str">
        <f>IF(①要望書５!H22="","",①要望書５!H22)</f>
        <v/>
      </c>
      <c r="I22" s="110" t="str">
        <f t="shared" si="0"/>
        <v/>
      </c>
      <c r="J22" s="94" t="str">
        <f>IF(①要望書５!J22="","",①要望書５!J22)</f>
        <v/>
      </c>
      <c r="K22" s="87"/>
      <c r="P22" s="72"/>
      <c r="Q22" s="72"/>
      <c r="R22" s="72"/>
      <c r="S22" s="72"/>
      <c r="T22" s="72"/>
      <c r="U22" s="72"/>
      <c r="Y22" s="47"/>
      <c r="Z22" s="162" t="s">
        <v>453</v>
      </c>
      <c r="AA22" s="162"/>
      <c r="AB22" s="162"/>
      <c r="AC22" s="162"/>
      <c r="AD22" s="162" t="s">
        <v>453</v>
      </c>
      <c r="AE22" s="162"/>
      <c r="AF22" s="162" t="s">
        <v>453</v>
      </c>
      <c r="AG22" s="110" t="s">
        <v>453</v>
      </c>
      <c r="AH22" s="163" t="s">
        <v>453</v>
      </c>
      <c r="AI22" s="35"/>
    </row>
    <row r="23" spans="1:35">
      <c r="A23" s="91"/>
      <c r="B23" s="93" t="str">
        <f>IF(①要望書５!B23="","",①要望書５!B23)</f>
        <v/>
      </c>
      <c r="C23" s="93" t="str">
        <f>IF(①要望書５!C23="","",①要望書５!C23)</f>
        <v/>
      </c>
      <c r="D23" s="93" t="str">
        <f>IF(①要望書５!D23="","",①要望書５!D23)</f>
        <v/>
      </c>
      <c r="E23" s="203" t="str">
        <f>IF(①要望書５!E23="","",①要望書５!E23)</f>
        <v/>
      </c>
      <c r="F23" s="204" t="str">
        <f>IF(①要望書５!F23="","",①要望書５!F23)</f>
        <v/>
      </c>
      <c r="G23" s="93" t="str">
        <f>IF(①要望書５!G23="","",①要望書５!G23)</f>
        <v/>
      </c>
      <c r="H23" s="93" t="str">
        <f>IF(①要望書５!H23="","",①要望書５!H23)</f>
        <v/>
      </c>
      <c r="I23" s="110" t="str">
        <f t="shared" si="0"/>
        <v/>
      </c>
      <c r="J23" s="94" t="str">
        <f>IF(①要望書５!J23="","",①要望書５!J23)</f>
        <v/>
      </c>
      <c r="K23" s="87"/>
      <c r="Y23" s="47"/>
      <c r="Z23" s="162" t="s">
        <v>453</v>
      </c>
      <c r="AA23" s="162"/>
      <c r="AB23" s="162"/>
      <c r="AC23" s="162"/>
      <c r="AD23" s="162" t="s">
        <v>453</v>
      </c>
      <c r="AE23" s="162"/>
      <c r="AF23" s="162" t="s">
        <v>453</v>
      </c>
      <c r="AG23" s="110" t="s">
        <v>453</v>
      </c>
      <c r="AH23" s="163" t="s">
        <v>453</v>
      </c>
      <c r="AI23" s="35"/>
    </row>
    <row r="24" spans="1:35">
      <c r="A24" s="91"/>
      <c r="B24" s="93" t="str">
        <f>IF(①要望書５!B24="","",①要望書５!B24)</f>
        <v/>
      </c>
      <c r="C24" s="93" t="str">
        <f>IF(①要望書５!C24="","",①要望書５!C24)</f>
        <v/>
      </c>
      <c r="D24" s="93" t="str">
        <f>IF(①要望書５!D24="","",①要望書５!D24)</f>
        <v/>
      </c>
      <c r="E24" s="203" t="str">
        <f>IF(①要望書５!E24="","",①要望書５!E24)</f>
        <v/>
      </c>
      <c r="F24" s="204" t="str">
        <f>IF(①要望書５!F24="","",①要望書５!F24)</f>
        <v/>
      </c>
      <c r="G24" s="93" t="str">
        <f>IF(①要望書５!G24="","",①要望書５!G24)</f>
        <v/>
      </c>
      <c r="H24" s="93" t="str">
        <f>IF(①要望書５!H24="","",①要望書５!H24)</f>
        <v/>
      </c>
      <c r="I24" s="110" t="str">
        <f t="shared" si="0"/>
        <v/>
      </c>
      <c r="J24" s="94" t="str">
        <f>IF(①要望書５!J24="","",①要望書５!J24)</f>
        <v/>
      </c>
      <c r="K24" s="87"/>
      <c r="N24"/>
      <c r="Y24" s="47"/>
      <c r="Z24" s="162" t="s">
        <v>453</v>
      </c>
      <c r="AA24" s="162"/>
      <c r="AB24" s="162"/>
      <c r="AC24" s="162"/>
      <c r="AD24" s="162" t="s">
        <v>453</v>
      </c>
      <c r="AE24" s="162"/>
      <c r="AF24" s="162" t="s">
        <v>453</v>
      </c>
      <c r="AG24" s="110" t="s">
        <v>453</v>
      </c>
      <c r="AH24" s="163" t="s">
        <v>453</v>
      </c>
      <c r="AI24" s="35"/>
    </row>
    <row r="25" spans="1:35">
      <c r="A25" s="91"/>
      <c r="B25" s="93" t="str">
        <f>IF(①要望書５!B25="","",①要望書５!B25)</f>
        <v/>
      </c>
      <c r="C25" s="93" t="str">
        <f>IF(①要望書５!C25="","",①要望書５!C25)</f>
        <v/>
      </c>
      <c r="D25" s="93" t="str">
        <f>IF(①要望書５!D25="","",①要望書５!D25)</f>
        <v/>
      </c>
      <c r="E25" s="203" t="str">
        <f>IF(①要望書５!E25="","",①要望書５!E25)</f>
        <v/>
      </c>
      <c r="F25" s="204" t="str">
        <f>IF(①要望書５!F25="","",①要望書５!F25)</f>
        <v/>
      </c>
      <c r="G25" s="93" t="str">
        <f>IF(①要望書５!G25="","",①要望書５!G25)</f>
        <v/>
      </c>
      <c r="H25" s="93" t="str">
        <f>IF(①要望書５!H25="","",①要望書５!H25)</f>
        <v/>
      </c>
      <c r="I25" s="110" t="str">
        <f t="shared" si="0"/>
        <v/>
      </c>
      <c r="J25" s="94" t="str">
        <f>IF(①要望書５!J25="","",①要望書５!J25)</f>
        <v/>
      </c>
      <c r="K25" s="87"/>
      <c r="Y25" s="47"/>
      <c r="Z25" s="162" t="s">
        <v>453</v>
      </c>
      <c r="AA25" s="162"/>
      <c r="AB25" s="162"/>
      <c r="AC25" s="162"/>
      <c r="AD25" s="162" t="s">
        <v>453</v>
      </c>
      <c r="AE25" s="162"/>
      <c r="AF25" s="162" t="s">
        <v>453</v>
      </c>
      <c r="AG25" s="110" t="s">
        <v>453</v>
      </c>
      <c r="AH25" s="163" t="s">
        <v>453</v>
      </c>
      <c r="AI25" s="35"/>
    </row>
    <row r="26" spans="1:35">
      <c r="A26" s="91"/>
      <c r="B26" s="93" t="str">
        <f>IF(①要望書５!B26="","",①要望書５!B26)</f>
        <v/>
      </c>
      <c r="C26" s="93" t="str">
        <f>IF(①要望書５!C26="","",①要望書５!C26)</f>
        <v/>
      </c>
      <c r="D26" s="93" t="str">
        <f>IF(①要望書５!D26="","",①要望書５!D26)</f>
        <v/>
      </c>
      <c r="E26" s="203" t="str">
        <f>IF(①要望書５!E26="","",①要望書５!E26)</f>
        <v/>
      </c>
      <c r="F26" s="204" t="str">
        <f>IF(①要望書５!F26="","",①要望書５!F26)</f>
        <v/>
      </c>
      <c r="G26" s="93" t="str">
        <f>IF(①要望書５!G26="","",①要望書５!G26)</f>
        <v/>
      </c>
      <c r="H26" s="93" t="str">
        <f>IF(①要望書５!H26="","",①要望書５!H26)</f>
        <v/>
      </c>
      <c r="I26" s="110" t="str">
        <f t="shared" si="0"/>
        <v/>
      </c>
      <c r="J26" s="94" t="str">
        <f>IF(①要望書５!J26="","",①要望書５!J26)</f>
        <v/>
      </c>
      <c r="K26" s="87"/>
      <c r="M26" s="89"/>
      <c r="Y26" s="47"/>
      <c r="Z26" s="162" t="s">
        <v>453</v>
      </c>
      <c r="AA26" s="162"/>
      <c r="AB26" s="162"/>
      <c r="AC26" s="162"/>
      <c r="AD26" s="162" t="s">
        <v>453</v>
      </c>
      <c r="AE26" s="162"/>
      <c r="AF26" s="162" t="s">
        <v>453</v>
      </c>
      <c r="AG26" s="110" t="s">
        <v>453</v>
      </c>
      <c r="AH26" s="163" t="s">
        <v>453</v>
      </c>
      <c r="AI26" s="35"/>
    </row>
    <row r="27" spans="1:35">
      <c r="A27" s="91"/>
      <c r="B27" s="93" t="str">
        <f>IF(①要望書５!B27="","",①要望書５!B27)</f>
        <v/>
      </c>
      <c r="C27" s="93" t="str">
        <f>IF(①要望書５!C27="","",①要望書５!C27)</f>
        <v/>
      </c>
      <c r="D27" s="93" t="str">
        <f>IF(①要望書５!D27="","",①要望書５!D27)</f>
        <v/>
      </c>
      <c r="E27" s="203" t="str">
        <f>IF(①要望書５!E27="","",①要望書５!E27)</f>
        <v/>
      </c>
      <c r="F27" s="204" t="str">
        <f>IF(①要望書５!F27="","",①要望書５!F27)</f>
        <v/>
      </c>
      <c r="G27" s="93" t="str">
        <f>IF(①要望書５!G27="","",①要望書５!G27)</f>
        <v/>
      </c>
      <c r="H27" s="93" t="str">
        <f>IF(①要望書５!H27="","",①要望書５!H27)</f>
        <v/>
      </c>
      <c r="I27" s="110" t="str">
        <f t="shared" si="0"/>
        <v/>
      </c>
      <c r="J27" s="94" t="str">
        <f>IF(①要望書５!J27="","",①要望書５!J27)</f>
        <v/>
      </c>
      <c r="K27" s="87"/>
      <c r="Y27" s="47"/>
      <c r="Z27" s="162" t="s">
        <v>453</v>
      </c>
      <c r="AA27" s="162"/>
      <c r="AB27" s="162"/>
      <c r="AC27" s="162"/>
      <c r="AD27" s="162" t="s">
        <v>453</v>
      </c>
      <c r="AE27" s="162"/>
      <c r="AF27" s="162" t="s">
        <v>453</v>
      </c>
      <c r="AG27" s="110" t="s">
        <v>453</v>
      </c>
      <c r="AH27" s="163" t="s">
        <v>453</v>
      </c>
      <c r="AI27" s="35"/>
    </row>
    <row r="28" spans="1:35">
      <c r="A28" s="91"/>
      <c r="B28" s="93" t="str">
        <f>IF(①要望書５!B28="","",①要望書５!B28)</f>
        <v/>
      </c>
      <c r="C28" s="93" t="str">
        <f>IF(①要望書５!C28="","",①要望書５!C28)</f>
        <v/>
      </c>
      <c r="D28" s="93" t="str">
        <f>IF(①要望書５!D28="","",①要望書５!D28)</f>
        <v/>
      </c>
      <c r="E28" s="203" t="str">
        <f>IF(①要望書５!E28="","",①要望書５!E28)</f>
        <v/>
      </c>
      <c r="F28" s="204" t="str">
        <f>IF(①要望書５!F28="","",①要望書５!F28)</f>
        <v/>
      </c>
      <c r="G28" s="93" t="str">
        <f>IF(①要望書５!G28="","",①要望書５!G28)</f>
        <v/>
      </c>
      <c r="H28" s="93" t="str">
        <f>IF(①要望書５!H28="","",①要望書５!H28)</f>
        <v/>
      </c>
      <c r="I28" s="110" t="str">
        <f t="shared" si="0"/>
        <v/>
      </c>
      <c r="J28" s="94" t="str">
        <f>IF(①要望書５!J28="","",①要望書５!J28)</f>
        <v/>
      </c>
      <c r="K28" s="87"/>
      <c r="M28" s="24"/>
      <c r="Y28" s="47"/>
      <c r="Z28" s="162" t="s">
        <v>453</v>
      </c>
      <c r="AA28" s="162"/>
      <c r="AB28" s="162"/>
      <c r="AC28" s="162"/>
      <c r="AD28" s="162" t="s">
        <v>453</v>
      </c>
      <c r="AE28" s="162"/>
      <c r="AF28" s="162" t="s">
        <v>453</v>
      </c>
      <c r="AG28" s="110" t="s">
        <v>453</v>
      </c>
      <c r="AH28" s="163" t="s">
        <v>453</v>
      </c>
      <c r="AI28" s="35"/>
    </row>
    <row r="29" spans="1:35">
      <c r="A29" s="91"/>
      <c r="B29" s="93" t="str">
        <f>IF(①要望書５!B29="","",①要望書５!B29)</f>
        <v/>
      </c>
      <c r="C29" s="93" t="str">
        <f>IF(①要望書５!C29="","",①要望書５!C29)</f>
        <v/>
      </c>
      <c r="D29" s="93" t="str">
        <f>IF(①要望書５!D29="","",①要望書５!D29)</f>
        <v/>
      </c>
      <c r="E29" s="203" t="str">
        <f>IF(①要望書５!E29="","",①要望書５!E29)</f>
        <v/>
      </c>
      <c r="F29" s="204" t="str">
        <f>IF(①要望書５!F29="","",①要望書５!F29)</f>
        <v/>
      </c>
      <c r="G29" s="93" t="str">
        <f>IF(①要望書５!G29="","",①要望書５!G29)</f>
        <v/>
      </c>
      <c r="H29" s="93" t="str">
        <f>IF(①要望書５!H29="","",①要望書５!H29)</f>
        <v/>
      </c>
      <c r="I29" s="110" t="str">
        <f t="shared" si="0"/>
        <v/>
      </c>
      <c r="J29" s="94" t="str">
        <f>IF(①要望書５!J29="","",①要望書５!J29)</f>
        <v/>
      </c>
      <c r="K29" s="87"/>
      <c r="Y29" s="47"/>
      <c r="Z29" s="162" t="s">
        <v>453</v>
      </c>
      <c r="AA29" s="162"/>
      <c r="AB29" s="162"/>
      <c r="AC29" s="162"/>
      <c r="AD29" s="162" t="s">
        <v>453</v>
      </c>
      <c r="AE29" s="162"/>
      <c r="AF29" s="162" t="s">
        <v>453</v>
      </c>
      <c r="AG29" s="110" t="s">
        <v>453</v>
      </c>
      <c r="AH29" s="163" t="s">
        <v>453</v>
      </c>
      <c r="AI29" s="35"/>
    </row>
    <row r="30" spans="1:35">
      <c r="A30" s="91"/>
      <c r="B30" s="93" t="str">
        <f>IF(①要望書５!B30="","",①要望書５!B30)</f>
        <v/>
      </c>
      <c r="C30" s="93" t="str">
        <f>IF(①要望書５!C30="","",①要望書５!C30)</f>
        <v/>
      </c>
      <c r="D30" s="93" t="str">
        <f>IF(①要望書５!D30="","",①要望書５!D30)</f>
        <v/>
      </c>
      <c r="E30" s="203" t="str">
        <f>IF(①要望書５!E30="","",①要望書５!E30)</f>
        <v/>
      </c>
      <c r="F30" s="204" t="str">
        <f>IF(①要望書５!F30="","",①要望書５!F30)</f>
        <v/>
      </c>
      <c r="G30" s="93" t="str">
        <f>IF(①要望書５!G30="","",①要望書５!G30)</f>
        <v/>
      </c>
      <c r="H30" s="93" t="str">
        <f>IF(①要望書５!H30="","",①要望書５!H30)</f>
        <v/>
      </c>
      <c r="I30" s="110" t="str">
        <f t="shared" si="0"/>
        <v/>
      </c>
      <c r="J30" s="94" t="str">
        <f>IF(①要望書５!J30="","",①要望書５!J30)</f>
        <v/>
      </c>
      <c r="K30" s="87"/>
      <c r="Y30" s="47"/>
      <c r="Z30" s="162" t="s">
        <v>453</v>
      </c>
      <c r="AA30" s="162"/>
      <c r="AB30" s="162"/>
      <c r="AC30" s="162"/>
      <c r="AD30" s="162" t="s">
        <v>453</v>
      </c>
      <c r="AE30" s="162"/>
      <c r="AF30" s="162" t="s">
        <v>453</v>
      </c>
      <c r="AG30" s="110" t="s">
        <v>453</v>
      </c>
      <c r="AH30" s="163" t="s">
        <v>453</v>
      </c>
      <c r="AI30" s="35"/>
    </row>
    <row r="31" spans="1:35">
      <c r="A31" s="91"/>
      <c r="B31" s="93" t="str">
        <f>IF(①要望書５!B31="","",①要望書５!B31)</f>
        <v/>
      </c>
      <c r="C31" s="93" t="str">
        <f>IF(①要望書５!C31="","",①要望書５!C31)</f>
        <v/>
      </c>
      <c r="D31" s="93" t="str">
        <f>IF(①要望書５!D31="","",①要望書５!D31)</f>
        <v/>
      </c>
      <c r="E31" s="203" t="str">
        <f>IF(①要望書５!E31="","",①要望書５!E31)</f>
        <v/>
      </c>
      <c r="F31" s="204" t="str">
        <f>IF(①要望書５!F31="","",①要望書５!F31)</f>
        <v/>
      </c>
      <c r="G31" s="93" t="str">
        <f>IF(①要望書５!G31="","",①要望書５!G31)</f>
        <v/>
      </c>
      <c r="H31" s="93" t="str">
        <f>IF(①要望書５!H31="","",①要望書５!H31)</f>
        <v/>
      </c>
      <c r="I31" s="110" t="str">
        <f t="shared" si="0"/>
        <v/>
      </c>
      <c r="J31" s="94" t="str">
        <f>IF(①要望書５!J31="","",①要望書５!J31)</f>
        <v/>
      </c>
      <c r="K31" s="87"/>
      <c r="Y31" s="47"/>
      <c r="Z31" s="162" t="s">
        <v>453</v>
      </c>
      <c r="AA31" s="162"/>
      <c r="AB31" s="162"/>
      <c r="AC31" s="162"/>
      <c r="AD31" s="162" t="s">
        <v>453</v>
      </c>
      <c r="AE31" s="162"/>
      <c r="AF31" s="162" t="s">
        <v>453</v>
      </c>
      <c r="AG31" s="110" t="s">
        <v>453</v>
      </c>
      <c r="AH31" s="163" t="s">
        <v>453</v>
      </c>
      <c r="AI31" s="35"/>
    </row>
    <row r="32" spans="1:35">
      <c r="A32" s="91"/>
      <c r="B32" s="93" t="str">
        <f>IF(①要望書５!B32="","",①要望書５!B32)</f>
        <v/>
      </c>
      <c r="C32" s="93" t="str">
        <f>IF(①要望書５!C32="","",①要望書５!C32)</f>
        <v/>
      </c>
      <c r="D32" s="93" t="str">
        <f>IF(①要望書５!D32="","",①要望書５!D32)</f>
        <v/>
      </c>
      <c r="E32" s="203" t="str">
        <f>IF(①要望書５!E32="","",①要望書５!E32)</f>
        <v/>
      </c>
      <c r="F32" s="204" t="str">
        <f>IF(①要望書５!F32="","",①要望書５!F32)</f>
        <v/>
      </c>
      <c r="G32" s="93" t="str">
        <f>IF(①要望書５!G32="","",①要望書５!G32)</f>
        <v/>
      </c>
      <c r="H32" s="93" t="str">
        <f>IF(①要望書５!H32="","",①要望書５!H32)</f>
        <v/>
      </c>
      <c r="I32" s="110" t="str">
        <f t="shared" si="0"/>
        <v/>
      </c>
      <c r="J32" s="94" t="str">
        <f>IF(①要望書５!J32="","",①要望書５!J32)</f>
        <v/>
      </c>
      <c r="K32" s="87"/>
      <c r="Y32" s="47"/>
      <c r="Z32" s="162" t="s">
        <v>453</v>
      </c>
      <c r="AA32" s="162"/>
      <c r="AB32" s="162"/>
      <c r="AC32" s="162"/>
      <c r="AD32" s="162" t="s">
        <v>453</v>
      </c>
      <c r="AE32" s="162"/>
      <c r="AF32" s="162" t="s">
        <v>453</v>
      </c>
      <c r="AG32" s="110" t="s">
        <v>453</v>
      </c>
      <c r="AH32" s="163" t="s">
        <v>453</v>
      </c>
      <c r="AI32" s="35"/>
    </row>
    <row r="33" spans="1:35">
      <c r="A33" s="91"/>
      <c r="B33" s="93" t="str">
        <f>IF(①要望書５!B33="","",①要望書５!B33)</f>
        <v/>
      </c>
      <c r="C33" s="93" t="str">
        <f>IF(①要望書５!C33="","",①要望書５!C33)</f>
        <v/>
      </c>
      <c r="D33" s="93" t="str">
        <f>IF(①要望書５!D33="","",①要望書５!D33)</f>
        <v/>
      </c>
      <c r="E33" s="203" t="str">
        <f>IF(①要望書５!E33="","",①要望書５!E33)</f>
        <v/>
      </c>
      <c r="F33" s="204" t="str">
        <f>IF(①要望書５!F33="","",①要望書５!F33)</f>
        <v/>
      </c>
      <c r="G33" s="93" t="str">
        <f>IF(①要望書５!G33="","",①要望書５!G33)</f>
        <v/>
      </c>
      <c r="H33" s="93" t="str">
        <f>IF(①要望書５!H33="","",①要望書５!H33)</f>
        <v/>
      </c>
      <c r="I33" s="110" t="str">
        <f t="shared" si="0"/>
        <v/>
      </c>
      <c r="J33" s="94" t="str">
        <f>IF(①要望書５!J33="","",①要望書５!J33)</f>
        <v/>
      </c>
      <c r="K33" s="87"/>
      <c r="Y33" s="47"/>
      <c r="Z33" s="162" t="s">
        <v>453</v>
      </c>
      <c r="AA33" s="162"/>
      <c r="AB33" s="162"/>
      <c r="AC33" s="162"/>
      <c r="AD33" s="162" t="s">
        <v>453</v>
      </c>
      <c r="AE33" s="162"/>
      <c r="AF33" s="162" t="s">
        <v>453</v>
      </c>
      <c r="AG33" s="110" t="s">
        <v>453</v>
      </c>
      <c r="AH33" s="163" t="s">
        <v>453</v>
      </c>
      <c r="AI33" s="35"/>
    </row>
    <row r="34" spans="1:35">
      <c r="A34" s="91"/>
      <c r="B34" s="93" t="str">
        <f>IF(①要望書５!B34="","",①要望書５!B34)</f>
        <v/>
      </c>
      <c r="C34" s="93" t="str">
        <f>IF(①要望書５!C34="","",①要望書５!C34)</f>
        <v/>
      </c>
      <c r="D34" s="93" t="str">
        <f>IF(①要望書５!D34="","",①要望書５!D34)</f>
        <v/>
      </c>
      <c r="E34" s="203" t="str">
        <f>IF(①要望書５!E34="","",①要望書５!E34)</f>
        <v/>
      </c>
      <c r="F34" s="204" t="str">
        <f>IF(①要望書５!F34="","",①要望書５!F34)</f>
        <v/>
      </c>
      <c r="G34" s="93" t="str">
        <f>IF(①要望書５!G34="","",①要望書５!G34)</f>
        <v/>
      </c>
      <c r="H34" s="93" t="str">
        <f>IF(①要望書５!H34="","",①要望書５!H34)</f>
        <v/>
      </c>
      <c r="I34" s="110" t="str">
        <f t="shared" si="0"/>
        <v/>
      </c>
      <c r="J34" s="94" t="str">
        <f>IF(①要望書５!J34="","",①要望書５!J34)</f>
        <v/>
      </c>
      <c r="K34" s="87"/>
      <c r="Y34" s="47"/>
      <c r="Z34" s="162" t="s">
        <v>453</v>
      </c>
      <c r="AA34" s="162"/>
      <c r="AB34" s="162"/>
      <c r="AC34" s="162"/>
      <c r="AD34" s="162" t="s">
        <v>453</v>
      </c>
      <c r="AE34" s="162"/>
      <c r="AF34" s="162" t="s">
        <v>453</v>
      </c>
      <c r="AG34" s="110" t="s">
        <v>453</v>
      </c>
      <c r="AH34" s="163" t="s">
        <v>453</v>
      </c>
      <c r="AI34" s="35"/>
    </row>
    <row r="35" spans="1:35">
      <c r="A35" s="91"/>
      <c r="B35" s="93" t="str">
        <f>IF(①要望書５!B35="","",①要望書５!B35)</f>
        <v/>
      </c>
      <c r="C35" s="93" t="str">
        <f>IF(①要望書５!C35="","",①要望書５!C35)</f>
        <v/>
      </c>
      <c r="D35" s="93" t="str">
        <f>IF(①要望書５!D35="","",①要望書５!D35)</f>
        <v/>
      </c>
      <c r="E35" s="203" t="str">
        <f>IF(①要望書５!E35="","",①要望書５!E35)</f>
        <v/>
      </c>
      <c r="F35" s="204" t="str">
        <f>IF(①要望書５!F35="","",①要望書５!F35)</f>
        <v/>
      </c>
      <c r="G35" s="93" t="str">
        <f>IF(①要望書５!G35="","",①要望書５!G35)</f>
        <v/>
      </c>
      <c r="H35" s="93" t="str">
        <f>IF(①要望書５!H35="","",①要望書５!H35)</f>
        <v/>
      </c>
      <c r="I35" s="110" t="str">
        <f t="shared" si="0"/>
        <v/>
      </c>
      <c r="J35" s="94" t="str">
        <f>IF(①要望書５!J35="","",①要望書５!J35)</f>
        <v/>
      </c>
      <c r="K35" s="87"/>
      <c r="Y35" s="47"/>
      <c r="Z35" s="162" t="s">
        <v>453</v>
      </c>
      <c r="AA35" s="162"/>
      <c r="AB35" s="162"/>
      <c r="AC35" s="162"/>
      <c r="AD35" s="162" t="s">
        <v>453</v>
      </c>
      <c r="AE35" s="162"/>
      <c r="AF35" s="162" t="s">
        <v>453</v>
      </c>
      <c r="AG35" s="110" t="s">
        <v>453</v>
      </c>
      <c r="AH35" s="163" t="s">
        <v>453</v>
      </c>
      <c r="AI35" s="35"/>
    </row>
    <row r="36" spans="1:35">
      <c r="A36" s="91"/>
      <c r="B36" s="93" t="str">
        <f>IF(①要望書５!B36="","",①要望書５!B36)</f>
        <v/>
      </c>
      <c r="C36" s="93" t="str">
        <f>IF(①要望書５!C36="","",①要望書５!C36)</f>
        <v/>
      </c>
      <c r="D36" s="93" t="str">
        <f>IF(①要望書５!D36="","",①要望書５!D36)</f>
        <v/>
      </c>
      <c r="E36" s="203" t="str">
        <f>IF(①要望書５!E36="","",①要望書５!E36)</f>
        <v/>
      </c>
      <c r="F36" s="204" t="str">
        <f>IF(①要望書５!F36="","",①要望書５!F36)</f>
        <v/>
      </c>
      <c r="G36" s="93" t="str">
        <f>IF(①要望書５!G36="","",①要望書５!G36)</f>
        <v/>
      </c>
      <c r="H36" s="93" t="str">
        <f>IF(①要望書５!H36="","",①要望書５!H36)</f>
        <v/>
      </c>
      <c r="I36" s="110" t="str">
        <f t="shared" si="0"/>
        <v/>
      </c>
      <c r="J36" s="94" t="str">
        <f>IF(①要望書５!J36="","",①要望書５!J36)</f>
        <v/>
      </c>
      <c r="K36" s="87"/>
      <c r="Y36" s="47"/>
      <c r="Z36" s="162" t="s">
        <v>453</v>
      </c>
      <c r="AA36" s="162"/>
      <c r="AB36" s="162"/>
      <c r="AC36" s="162"/>
      <c r="AD36" s="162" t="s">
        <v>453</v>
      </c>
      <c r="AE36" s="162"/>
      <c r="AF36" s="162" t="s">
        <v>453</v>
      </c>
      <c r="AG36" s="110" t="s">
        <v>453</v>
      </c>
      <c r="AH36" s="163" t="s">
        <v>453</v>
      </c>
      <c r="AI36" s="35"/>
    </row>
    <row r="37" spans="1:35">
      <c r="A37" s="91"/>
      <c r="B37" s="93" t="str">
        <f>IF(①要望書５!B37="","",①要望書５!B37)</f>
        <v/>
      </c>
      <c r="C37" s="93" t="str">
        <f>IF(①要望書５!C37="","",①要望書５!C37)</f>
        <v/>
      </c>
      <c r="D37" s="93" t="str">
        <f>IF(①要望書５!D37="","",①要望書５!D37)</f>
        <v/>
      </c>
      <c r="E37" s="203" t="str">
        <f>IF(①要望書５!E37="","",①要望書５!E37)</f>
        <v/>
      </c>
      <c r="F37" s="204" t="str">
        <f>IF(①要望書５!F37="","",①要望書５!F37)</f>
        <v/>
      </c>
      <c r="G37" s="93" t="str">
        <f>IF(①要望書５!G37="","",①要望書５!G37)</f>
        <v/>
      </c>
      <c r="H37" s="93" t="str">
        <f>IF(①要望書５!H37="","",①要望書５!H37)</f>
        <v/>
      </c>
      <c r="I37" s="110" t="str">
        <f t="shared" si="0"/>
        <v/>
      </c>
      <c r="J37" s="94" t="str">
        <f>IF(①要望書５!J37="","",①要望書５!J37)</f>
        <v/>
      </c>
      <c r="K37" s="87"/>
      <c r="Y37" s="47"/>
      <c r="Z37" s="162" t="s">
        <v>453</v>
      </c>
      <c r="AA37" s="162"/>
      <c r="AB37" s="162"/>
      <c r="AC37" s="162"/>
      <c r="AD37" s="162" t="s">
        <v>453</v>
      </c>
      <c r="AE37" s="162"/>
      <c r="AF37" s="162" t="s">
        <v>453</v>
      </c>
      <c r="AG37" s="110" t="s">
        <v>453</v>
      </c>
      <c r="AH37" s="163" t="s">
        <v>453</v>
      </c>
      <c r="AI37" s="35"/>
    </row>
    <row r="38" spans="1:35">
      <c r="A38" s="91"/>
      <c r="B38" s="93" t="str">
        <f>IF(①要望書５!B38="","",①要望書５!B38)</f>
        <v/>
      </c>
      <c r="C38" s="93" t="str">
        <f>IF(①要望書５!C38="","",①要望書５!C38)</f>
        <v/>
      </c>
      <c r="D38" s="93" t="str">
        <f>IF(①要望書５!D38="","",①要望書５!D38)</f>
        <v/>
      </c>
      <c r="E38" s="203" t="str">
        <f>IF(①要望書５!E38="","",①要望書５!E38)</f>
        <v/>
      </c>
      <c r="F38" s="204" t="str">
        <f>IF(①要望書５!F38="","",①要望書５!F38)</f>
        <v/>
      </c>
      <c r="G38" s="93" t="str">
        <f>IF(①要望書５!G38="","",①要望書５!G38)</f>
        <v/>
      </c>
      <c r="H38" s="93" t="str">
        <f>IF(①要望書５!H38="","",①要望書５!H38)</f>
        <v/>
      </c>
      <c r="I38" s="110" t="str">
        <f t="shared" si="0"/>
        <v/>
      </c>
      <c r="J38" s="94" t="str">
        <f>IF(①要望書５!J38="","",①要望書５!J38)</f>
        <v/>
      </c>
      <c r="K38" s="87"/>
      <c r="Y38" s="47"/>
      <c r="Z38" s="162" t="s">
        <v>453</v>
      </c>
      <c r="AA38" s="162"/>
      <c r="AB38" s="162"/>
      <c r="AC38" s="162"/>
      <c r="AD38" s="162" t="s">
        <v>453</v>
      </c>
      <c r="AE38" s="162"/>
      <c r="AF38" s="162" t="s">
        <v>453</v>
      </c>
      <c r="AG38" s="110" t="s">
        <v>453</v>
      </c>
      <c r="AH38" s="163" t="s">
        <v>453</v>
      </c>
      <c r="AI38" s="35"/>
    </row>
    <row r="39" spans="1:35">
      <c r="A39" s="91"/>
      <c r="B39" s="93" t="str">
        <f>IF(①要望書５!B39="","",①要望書５!B39)</f>
        <v/>
      </c>
      <c r="C39" s="93" t="str">
        <f>IF(①要望書５!C39="","",①要望書５!C39)</f>
        <v/>
      </c>
      <c r="D39" s="93" t="str">
        <f>IF(①要望書５!D39="","",①要望書５!D39)</f>
        <v/>
      </c>
      <c r="E39" s="203" t="str">
        <f>IF(①要望書５!E39="","",①要望書５!E39)</f>
        <v/>
      </c>
      <c r="F39" s="204" t="str">
        <f>IF(①要望書５!F39="","",①要望書５!F39)</f>
        <v/>
      </c>
      <c r="G39" s="93" t="str">
        <f>IF(①要望書５!G39="","",①要望書５!G39)</f>
        <v/>
      </c>
      <c r="H39" s="93" t="str">
        <f>IF(①要望書５!H39="","",①要望書５!H39)</f>
        <v/>
      </c>
      <c r="I39" s="110" t="str">
        <f t="shared" si="0"/>
        <v/>
      </c>
      <c r="J39" s="94" t="str">
        <f>IF(①要望書５!J39="","",①要望書５!J39)</f>
        <v/>
      </c>
      <c r="K39" s="87"/>
      <c r="Y39" s="47"/>
      <c r="Z39" s="162" t="s">
        <v>453</v>
      </c>
      <c r="AA39" s="162"/>
      <c r="AB39" s="162"/>
      <c r="AC39" s="162"/>
      <c r="AD39" s="162" t="s">
        <v>453</v>
      </c>
      <c r="AE39" s="162"/>
      <c r="AF39" s="162" t="s">
        <v>453</v>
      </c>
      <c r="AG39" s="110" t="s">
        <v>453</v>
      </c>
      <c r="AH39" s="163" t="s">
        <v>453</v>
      </c>
      <c r="AI39" s="35"/>
    </row>
    <row r="40" spans="1:35">
      <c r="A40" s="91"/>
      <c r="B40" s="93" t="str">
        <f>IF(①要望書５!B40="","",①要望書５!B40)</f>
        <v/>
      </c>
      <c r="C40" s="93" t="str">
        <f>IF(①要望書５!C40="","",①要望書５!C40)</f>
        <v/>
      </c>
      <c r="D40" s="93" t="str">
        <f>IF(①要望書５!D40="","",①要望書５!D40)</f>
        <v/>
      </c>
      <c r="E40" s="203" t="str">
        <f>IF(①要望書５!E40="","",①要望書５!E40)</f>
        <v/>
      </c>
      <c r="F40" s="204" t="str">
        <f>IF(①要望書５!F40="","",①要望書５!F40)</f>
        <v/>
      </c>
      <c r="G40" s="93" t="str">
        <f>IF(①要望書５!G40="","",①要望書５!G40)</f>
        <v/>
      </c>
      <c r="H40" s="93" t="str">
        <f>IF(①要望書５!H40="","",①要望書５!H40)</f>
        <v/>
      </c>
      <c r="I40" s="110" t="str">
        <f t="shared" si="0"/>
        <v/>
      </c>
      <c r="J40" s="94" t="str">
        <f>IF(①要望書５!J40="","",①要望書５!J40)</f>
        <v/>
      </c>
      <c r="K40" s="87"/>
      <c r="Y40" s="47"/>
      <c r="Z40" s="162" t="s">
        <v>453</v>
      </c>
      <c r="AA40" s="162"/>
      <c r="AB40" s="162"/>
      <c r="AC40" s="162"/>
      <c r="AD40" s="162" t="s">
        <v>453</v>
      </c>
      <c r="AE40" s="162"/>
      <c r="AF40" s="162" t="s">
        <v>453</v>
      </c>
      <c r="AG40" s="110" t="s">
        <v>453</v>
      </c>
      <c r="AH40" s="163" t="s">
        <v>453</v>
      </c>
      <c r="AI40" s="35"/>
    </row>
    <row r="41" spans="1:35">
      <c r="A41" s="91"/>
      <c r="B41" s="93" t="str">
        <f>IF(①要望書５!B41="","",①要望書５!B41)</f>
        <v/>
      </c>
      <c r="C41" s="93" t="str">
        <f>IF(①要望書５!C41="","",①要望書５!C41)</f>
        <v/>
      </c>
      <c r="D41" s="93" t="str">
        <f>IF(①要望書５!D41="","",①要望書５!D41)</f>
        <v/>
      </c>
      <c r="E41" s="203" t="str">
        <f>IF(①要望書５!E41="","",①要望書５!E41)</f>
        <v/>
      </c>
      <c r="F41" s="204" t="str">
        <f>IF(①要望書５!F41="","",①要望書５!F41)</f>
        <v/>
      </c>
      <c r="G41" s="93" t="str">
        <f>IF(①要望書５!G41="","",①要望書５!G41)</f>
        <v/>
      </c>
      <c r="H41" s="93" t="str">
        <f>IF(①要望書５!H41="","",①要望書５!H41)</f>
        <v/>
      </c>
      <c r="I41" s="110" t="str">
        <f t="shared" si="0"/>
        <v/>
      </c>
      <c r="J41" s="94" t="str">
        <f>IF(①要望書５!J41="","",①要望書５!J41)</f>
        <v/>
      </c>
      <c r="K41" s="87"/>
      <c r="Y41" s="47"/>
      <c r="Z41" s="162" t="s">
        <v>453</v>
      </c>
      <c r="AA41" s="162"/>
      <c r="AB41" s="162"/>
      <c r="AC41" s="162"/>
      <c r="AD41" s="162" t="s">
        <v>453</v>
      </c>
      <c r="AE41" s="162"/>
      <c r="AF41" s="162" t="s">
        <v>453</v>
      </c>
      <c r="AG41" s="110" t="s">
        <v>453</v>
      </c>
      <c r="AH41" s="163" t="s">
        <v>453</v>
      </c>
      <c r="AI41" s="35"/>
    </row>
    <row r="42" spans="1:35">
      <c r="A42" s="91"/>
      <c r="B42" s="93" t="str">
        <f>IF(①要望書５!B42="","",①要望書５!B42)</f>
        <v/>
      </c>
      <c r="C42" s="93" t="str">
        <f>IF(①要望書５!C42="","",①要望書５!C42)</f>
        <v/>
      </c>
      <c r="D42" s="93" t="str">
        <f>IF(①要望書５!D42="","",①要望書５!D42)</f>
        <v/>
      </c>
      <c r="E42" s="203" t="str">
        <f>IF(①要望書５!E42="","",①要望書５!E42)</f>
        <v/>
      </c>
      <c r="F42" s="204" t="str">
        <f>IF(①要望書５!F42="","",①要望書５!F42)</f>
        <v/>
      </c>
      <c r="G42" s="93" t="str">
        <f>IF(①要望書５!G42="","",①要望書５!G42)</f>
        <v/>
      </c>
      <c r="H42" s="93" t="str">
        <f>IF(①要望書５!H42="","",①要望書５!H42)</f>
        <v/>
      </c>
      <c r="I42" s="110" t="str">
        <f t="shared" si="0"/>
        <v/>
      </c>
      <c r="J42" s="94" t="str">
        <f>IF(①要望書５!J42="","",①要望書５!J42)</f>
        <v/>
      </c>
      <c r="K42" s="87"/>
      <c r="Y42" s="47"/>
      <c r="Z42" s="162" t="s">
        <v>453</v>
      </c>
      <c r="AA42" s="162"/>
      <c r="AB42" s="162"/>
      <c r="AC42" s="162"/>
      <c r="AD42" s="162" t="s">
        <v>453</v>
      </c>
      <c r="AE42" s="162"/>
      <c r="AF42" s="162" t="s">
        <v>453</v>
      </c>
      <c r="AG42" s="110" t="s">
        <v>453</v>
      </c>
      <c r="AH42" s="163" t="s">
        <v>453</v>
      </c>
      <c r="AI42" s="35"/>
    </row>
    <row r="43" spans="1:35">
      <c r="A43" s="91"/>
      <c r="B43" s="93" t="str">
        <f>IF(①要望書５!B43="","",①要望書５!B43)</f>
        <v/>
      </c>
      <c r="C43" s="93" t="str">
        <f>IF(①要望書５!C43="","",①要望書５!C43)</f>
        <v/>
      </c>
      <c r="D43" s="93" t="str">
        <f>IF(①要望書５!D43="","",①要望書５!D43)</f>
        <v/>
      </c>
      <c r="E43" s="203" t="str">
        <f>IF(①要望書５!E43="","",①要望書５!E43)</f>
        <v/>
      </c>
      <c r="F43" s="204" t="str">
        <f>IF(①要望書５!F43="","",①要望書５!F43)</f>
        <v/>
      </c>
      <c r="G43" s="93" t="str">
        <f>IF(①要望書５!G43="","",①要望書５!G43)</f>
        <v/>
      </c>
      <c r="H43" s="93" t="str">
        <f>IF(①要望書５!H43="","",①要望書５!H43)</f>
        <v/>
      </c>
      <c r="I43" s="110" t="str">
        <f t="shared" si="0"/>
        <v/>
      </c>
      <c r="J43" s="94" t="str">
        <f>IF(①要望書５!J43="","",①要望書５!J43)</f>
        <v/>
      </c>
      <c r="K43" s="87"/>
      <c r="Y43" s="47"/>
      <c r="Z43" s="162" t="s">
        <v>453</v>
      </c>
      <c r="AA43" s="162"/>
      <c r="AB43" s="162"/>
      <c r="AC43" s="162"/>
      <c r="AD43" s="162" t="s">
        <v>453</v>
      </c>
      <c r="AE43" s="162"/>
      <c r="AF43" s="162" t="s">
        <v>453</v>
      </c>
      <c r="AG43" s="110" t="s">
        <v>453</v>
      </c>
      <c r="AH43" s="163" t="s">
        <v>453</v>
      </c>
      <c r="AI43" s="35"/>
    </row>
    <row r="44" spans="1:35">
      <c r="A44" s="91"/>
      <c r="B44" s="93" t="str">
        <f>IF(①要望書５!B44="","",①要望書５!B44)</f>
        <v/>
      </c>
      <c r="C44" s="93" t="str">
        <f>IF(①要望書５!C44="","",①要望書５!C44)</f>
        <v/>
      </c>
      <c r="D44" s="93" t="str">
        <f>IF(①要望書５!D44="","",①要望書５!D44)</f>
        <v/>
      </c>
      <c r="E44" s="203" t="str">
        <f>IF(①要望書５!E44="","",①要望書５!E44)</f>
        <v/>
      </c>
      <c r="F44" s="204" t="str">
        <f>IF(①要望書５!F44="","",①要望書５!F44)</f>
        <v/>
      </c>
      <c r="G44" s="93" t="str">
        <f>IF(①要望書５!G44="","",①要望書５!G44)</f>
        <v/>
      </c>
      <c r="H44" s="93" t="str">
        <f>IF(①要望書５!H44="","",①要望書５!H44)</f>
        <v/>
      </c>
      <c r="I44" s="110" t="str">
        <f t="shared" si="0"/>
        <v/>
      </c>
      <c r="J44" s="94" t="str">
        <f>IF(①要望書５!J44="","",①要望書５!J44)</f>
        <v/>
      </c>
      <c r="K44" s="87"/>
      <c r="Y44" s="47"/>
      <c r="Z44" s="162" t="s">
        <v>453</v>
      </c>
      <c r="AA44" s="162"/>
      <c r="AB44" s="162"/>
      <c r="AC44" s="162"/>
      <c r="AD44" s="162" t="s">
        <v>453</v>
      </c>
      <c r="AE44" s="162"/>
      <c r="AF44" s="162" t="s">
        <v>453</v>
      </c>
      <c r="AG44" s="110" t="s">
        <v>453</v>
      </c>
      <c r="AH44" s="163" t="s">
        <v>453</v>
      </c>
      <c r="AI44" s="35"/>
    </row>
    <row r="45" spans="1:35">
      <c r="A45" s="91"/>
      <c r="B45" s="93" t="str">
        <f>IF(①要望書５!B45="","",①要望書５!B45)</f>
        <v/>
      </c>
      <c r="C45" s="93" t="str">
        <f>IF(①要望書５!C45="","",①要望書５!C45)</f>
        <v/>
      </c>
      <c r="D45" s="93" t="str">
        <f>IF(①要望書５!D45="","",①要望書５!D45)</f>
        <v/>
      </c>
      <c r="E45" s="203" t="str">
        <f>IF(①要望書５!E45="","",①要望書５!E45)</f>
        <v/>
      </c>
      <c r="F45" s="204" t="str">
        <f>IF(①要望書５!F45="","",①要望書５!F45)</f>
        <v/>
      </c>
      <c r="G45" s="93" t="str">
        <f>IF(①要望書５!G45="","",①要望書５!G45)</f>
        <v/>
      </c>
      <c r="H45" s="93" t="str">
        <f>IF(①要望書５!H45="","",①要望書５!H45)</f>
        <v/>
      </c>
      <c r="I45" s="110" t="str">
        <f t="shared" si="0"/>
        <v/>
      </c>
      <c r="J45" s="94" t="str">
        <f>IF(①要望書５!J45="","",①要望書５!J45)</f>
        <v/>
      </c>
      <c r="K45" s="87"/>
      <c r="Y45" s="47"/>
      <c r="Z45" s="162" t="s">
        <v>453</v>
      </c>
      <c r="AA45" s="162"/>
      <c r="AB45" s="162"/>
      <c r="AC45" s="162"/>
      <c r="AD45" s="162" t="s">
        <v>453</v>
      </c>
      <c r="AE45" s="162"/>
      <c r="AF45" s="162" t="s">
        <v>453</v>
      </c>
      <c r="AG45" s="110" t="s">
        <v>453</v>
      </c>
      <c r="AH45" s="163" t="s">
        <v>453</v>
      </c>
      <c r="AI45" s="35"/>
    </row>
    <row r="46" spans="1:35">
      <c r="A46" s="91"/>
      <c r="B46" s="93" t="str">
        <f>IF(①要望書５!B46="","",①要望書５!B46)</f>
        <v/>
      </c>
      <c r="C46" s="93" t="str">
        <f>IF(①要望書５!C46="","",①要望書５!C46)</f>
        <v/>
      </c>
      <c r="D46" s="93" t="str">
        <f>IF(①要望書５!D46="","",①要望書５!D46)</f>
        <v/>
      </c>
      <c r="E46" s="203" t="str">
        <f>IF(①要望書５!E46="","",①要望書５!E46)</f>
        <v/>
      </c>
      <c r="F46" s="204" t="str">
        <f>IF(①要望書５!F46="","",①要望書５!F46)</f>
        <v/>
      </c>
      <c r="G46" s="93" t="str">
        <f>IF(①要望書５!G46="","",①要望書５!G46)</f>
        <v/>
      </c>
      <c r="H46" s="93" t="str">
        <f>IF(①要望書５!H46="","",①要望書５!H46)</f>
        <v/>
      </c>
      <c r="I46" s="110" t="str">
        <f t="shared" si="0"/>
        <v/>
      </c>
      <c r="J46" s="94" t="str">
        <f>IF(①要望書５!J46="","",①要望書５!J46)</f>
        <v/>
      </c>
      <c r="K46" s="87"/>
      <c r="Y46" s="47"/>
      <c r="Z46" s="162" t="s">
        <v>453</v>
      </c>
      <c r="AA46" s="162"/>
      <c r="AB46" s="162"/>
      <c r="AC46" s="162"/>
      <c r="AD46" s="162" t="s">
        <v>453</v>
      </c>
      <c r="AE46" s="162"/>
      <c r="AF46" s="162" t="s">
        <v>453</v>
      </c>
      <c r="AG46" s="110" t="s">
        <v>453</v>
      </c>
      <c r="AH46" s="163" t="s">
        <v>453</v>
      </c>
      <c r="AI46" s="35"/>
    </row>
    <row r="47" spans="1:35">
      <c r="A47" s="91"/>
      <c r="B47" s="93" t="str">
        <f>IF(①要望書５!B47="","",①要望書５!B47)</f>
        <v/>
      </c>
      <c r="C47" s="93" t="str">
        <f>IF(①要望書５!C47="","",①要望書５!C47)</f>
        <v/>
      </c>
      <c r="D47" s="93" t="str">
        <f>IF(①要望書５!D47="","",①要望書５!D47)</f>
        <v/>
      </c>
      <c r="E47" s="203" t="str">
        <f>IF(①要望書５!E47="","",①要望書５!E47)</f>
        <v/>
      </c>
      <c r="F47" s="204" t="str">
        <f>IF(①要望書５!F47="","",①要望書５!F47)</f>
        <v/>
      </c>
      <c r="G47" s="93" t="str">
        <f>IF(①要望書５!G47="","",①要望書５!G47)</f>
        <v/>
      </c>
      <c r="H47" s="93" t="str">
        <f>IF(①要望書５!H47="","",①要望書５!H47)</f>
        <v/>
      </c>
      <c r="I47" s="110" t="str">
        <f t="shared" si="0"/>
        <v/>
      </c>
      <c r="J47" s="94" t="str">
        <f>IF(①要望書５!J47="","",①要望書５!J47)</f>
        <v/>
      </c>
      <c r="K47" s="87"/>
      <c r="Y47" s="47"/>
      <c r="Z47" s="162" t="s">
        <v>453</v>
      </c>
      <c r="AA47" s="162"/>
      <c r="AB47" s="162"/>
      <c r="AC47" s="162"/>
      <c r="AD47" s="162" t="s">
        <v>453</v>
      </c>
      <c r="AE47" s="162"/>
      <c r="AF47" s="162" t="s">
        <v>453</v>
      </c>
      <c r="AG47" s="110" t="s">
        <v>453</v>
      </c>
      <c r="AH47" s="163" t="s">
        <v>453</v>
      </c>
      <c r="AI47" s="35"/>
    </row>
    <row r="48" spans="1:35">
      <c r="A48" s="91"/>
      <c r="B48" s="93" t="str">
        <f>IF(①要望書５!B48="","",①要望書５!B48)</f>
        <v/>
      </c>
      <c r="C48" s="93" t="str">
        <f>IF(①要望書５!C48="","",①要望書５!C48)</f>
        <v/>
      </c>
      <c r="D48" s="93" t="str">
        <f>IF(①要望書５!D48="","",①要望書５!D48)</f>
        <v/>
      </c>
      <c r="E48" s="203" t="str">
        <f>IF(①要望書５!E48="","",①要望書５!E48)</f>
        <v/>
      </c>
      <c r="F48" s="204" t="str">
        <f>IF(①要望書５!F48="","",①要望書５!F48)</f>
        <v/>
      </c>
      <c r="G48" s="93" t="str">
        <f>IF(①要望書５!G48="","",①要望書５!G48)</f>
        <v/>
      </c>
      <c r="H48" s="93" t="str">
        <f>IF(①要望書５!H48="","",①要望書５!H48)</f>
        <v/>
      </c>
      <c r="I48" s="110" t="str">
        <f t="shared" si="0"/>
        <v/>
      </c>
      <c r="J48" s="94" t="str">
        <f>IF(①要望書５!J48="","",①要望書５!J48)</f>
        <v/>
      </c>
      <c r="K48" s="87"/>
      <c r="Y48" s="47"/>
      <c r="Z48" s="162" t="s">
        <v>453</v>
      </c>
      <c r="AA48" s="162"/>
      <c r="AB48" s="162"/>
      <c r="AC48" s="162"/>
      <c r="AD48" s="162" t="s">
        <v>453</v>
      </c>
      <c r="AE48" s="162"/>
      <c r="AF48" s="162" t="s">
        <v>453</v>
      </c>
      <c r="AG48" s="110" t="s">
        <v>453</v>
      </c>
      <c r="AH48" s="163" t="s">
        <v>453</v>
      </c>
      <c r="AI48" s="35"/>
    </row>
    <row r="49" spans="1:35">
      <c r="A49" s="91"/>
      <c r="B49" s="93" t="str">
        <f>IF(①要望書５!B49="","",①要望書５!B49)</f>
        <v/>
      </c>
      <c r="C49" s="93" t="str">
        <f>IF(①要望書５!C49="","",①要望書５!C49)</f>
        <v/>
      </c>
      <c r="D49" s="93" t="str">
        <f>IF(①要望書５!D49="","",①要望書５!D49)</f>
        <v/>
      </c>
      <c r="E49" s="203" t="str">
        <f>IF(①要望書５!E49="","",①要望書５!E49)</f>
        <v/>
      </c>
      <c r="F49" s="204" t="str">
        <f>IF(①要望書５!F49="","",①要望書５!F49)</f>
        <v/>
      </c>
      <c r="G49" s="93" t="str">
        <f>IF(①要望書５!G49="","",①要望書５!G49)</f>
        <v/>
      </c>
      <c r="H49" s="93" t="str">
        <f>IF(①要望書５!H49="","",①要望書５!H49)</f>
        <v/>
      </c>
      <c r="I49" s="110" t="str">
        <f t="shared" si="0"/>
        <v/>
      </c>
      <c r="J49" s="94" t="str">
        <f>IF(①要望書５!J49="","",①要望書５!J49)</f>
        <v/>
      </c>
      <c r="K49" s="87"/>
      <c r="Y49" s="47"/>
      <c r="Z49" s="162" t="s">
        <v>453</v>
      </c>
      <c r="AA49" s="162"/>
      <c r="AB49" s="162"/>
      <c r="AC49" s="162"/>
      <c r="AD49" s="162" t="s">
        <v>453</v>
      </c>
      <c r="AE49" s="162"/>
      <c r="AF49" s="162" t="s">
        <v>453</v>
      </c>
      <c r="AG49" s="110" t="s">
        <v>453</v>
      </c>
      <c r="AH49" s="163" t="s">
        <v>453</v>
      </c>
      <c r="AI49" s="35"/>
    </row>
    <row r="50" spans="1:35">
      <c r="A50" s="91"/>
      <c r="B50" s="93" t="str">
        <f>IF(①要望書５!B50="","",①要望書５!B50)</f>
        <v/>
      </c>
      <c r="C50" s="93" t="str">
        <f>IF(①要望書５!C50="","",①要望書５!C50)</f>
        <v/>
      </c>
      <c r="D50" s="93" t="str">
        <f>IF(①要望書５!D50="","",①要望書５!D50)</f>
        <v/>
      </c>
      <c r="E50" s="203" t="str">
        <f>IF(①要望書５!E50="","",①要望書５!E50)</f>
        <v/>
      </c>
      <c r="F50" s="204" t="str">
        <f>IF(①要望書５!F50="","",①要望書５!F50)</f>
        <v/>
      </c>
      <c r="G50" s="93" t="str">
        <f>IF(①要望書５!G50="","",①要望書５!G50)</f>
        <v/>
      </c>
      <c r="H50" s="93" t="str">
        <f>IF(①要望書５!H50="","",①要望書５!H50)</f>
        <v/>
      </c>
      <c r="I50" s="110" t="str">
        <f t="shared" si="0"/>
        <v/>
      </c>
      <c r="J50" s="94" t="str">
        <f>IF(①要望書５!J50="","",①要望書５!J50)</f>
        <v/>
      </c>
      <c r="K50" s="87"/>
      <c r="Y50" s="47"/>
      <c r="Z50" s="162" t="s">
        <v>453</v>
      </c>
      <c r="AA50" s="162"/>
      <c r="AB50" s="162"/>
      <c r="AC50" s="162"/>
      <c r="AD50" s="162" t="s">
        <v>453</v>
      </c>
      <c r="AE50" s="162"/>
      <c r="AF50" s="162" t="s">
        <v>453</v>
      </c>
      <c r="AG50" s="110" t="s">
        <v>453</v>
      </c>
      <c r="AH50" s="163" t="s">
        <v>453</v>
      </c>
      <c r="AI50" s="35"/>
    </row>
    <row r="51" spans="1:35">
      <c r="A51" s="91"/>
      <c r="B51" s="93" t="str">
        <f>IF(①要望書５!B51="","",①要望書５!B51)</f>
        <v/>
      </c>
      <c r="C51" s="93" t="str">
        <f>IF(①要望書５!C51="","",①要望書５!C51)</f>
        <v/>
      </c>
      <c r="D51" s="93" t="str">
        <f>IF(①要望書５!D51="","",①要望書５!D51)</f>
        <v/>
      </c>
      <c r="E51" s="203" t="str">
        <f>IF(①要望書５!E51="","",①要望書５!E51)</f>
        <v/>
      </c>
      <c r="F51" s="204" t="str">
        <f>IF(①要望書５!F51="","",①要望書５!F51)</f>
        <v/>
      </c>
      <c r="G51" s="93" t="str">
        <f>IF(①要望書５!G51="","",①要望書５!G51)</f>
        <v/>
      </c>
      <c r="H51" s="93" t="str">
        <f>IF(①要望書５!H51="","",①要望書５!H51)</f>
        <v/>
      </c>
      <c r="I51" s="110" t="str">
        <f t="shared" si="0"/>
        <v/>
      </c>
      <c r="J51" s="94" t="str">
        <f>IF(①要望書５!J51="","",①要望書５!J51)</f>
        <v/>
      </c>
      <c r="K51" s="87"/>
      <c r="Y51" s="47"/>
      <c r="Z51" s="162" t="s">
        <v>453</v>
      </c>
      <c r="AA51" s="162"/>
      <c r="AB51" s="162"/>
      <c r="AC51" s="162"/>
      <c r="AD51" s="162" t="s">
        <v>453</v>
      </c>
      <c r="AE51" s="162"/>
      <c r="AF51" s="162" t="s">
        <v>453</v>
      </c>
      <c r="AG51" s="110" t="s">
        <v>453</v>
      </c>
      <c r="AH51" s="163" t="s">
        <v>453</v>
      </c>
      <c r="AI51" s="35"/>
    </row>
    <row r="52" spans="1:35">
      <c r="A52" s="91"/>
      <c r="B52" s="93" t="str">
        <f>IF(①要望書５!B52="","",①要望書５!B52)</f>
        <v/>
      </c>
      <c r="C52" s="93" t="str">
        <f>IF(①要望書５!C52="","",①要望書５!C52)</f>
        <v/>
      </c>
      <c r="D52" s="93" t="str">
        <f>IF(①要望書５!D52="","",①要望書５!D52)</f>
        <v/>
      </c>
      <c r="E52" s="203" t="str">
        <f>IF(①要望書５!E52="","",①要望書５!E52)</f>
        <v/>
      </c>
      <c r="F52" s="204" t="str">
        <f>IF(①要望書５!F52="","",①要望書５!F52)</f>
        <v/>
      </c>
      <c r="G52" s="93" t="str">
        <f>IF(①要望書５!G52="","",①要望書５!G52)</f>
        <v/>
      </c>
      <c r="H52" s="93" t="str">
        <f>IF(①要望書５!H52="","",①要望書５!H52)</f>
        <v/>
      </c>
      <c r="I52" s="110" t="str">
        <f t="shared" si="0"/>
        <v/>
      </c>
      <c r="J52" s="94" t="str">
        <f>IF(①要望書５!J52="","",①要望書５!J52)</f>
        <v/>
      </c>
      <c r="K52" s="87"/>
      <c r="Y52" s="47"/>
      <c r="Z52" s="162" t="s">
        <v>453</v>
      </c>
      <c r="AA52" s="162"/>
      <c r="AB52" s="162"/>
      <c r="AC52" s="162"/>
      <c r="AD52" s="162" t="s">
        <v>453</v>
      </c>
      <c r="AE52" s="162"/>
      <c r="AF52" s="162" t="s">
        <v>453</v>
      </c>
      <c r="AG52" s="110" t="s">
        <v>453</v>
      </c>
      <c r="AH52" s="163" t="s">
        <v>453</v>
      </c>
      <c r="AI52" s="35"/>
    </row>
    <row r="53" spans="1:35">
      <c r="A53" s="91"/>
      <c r="B53" s="93" t="str">
        <f>IF(①要望書５!B53="","",①要望書５!B53)</f>
        <v/>
      </c>
      <c r="C53" s="93" t="str">
        <f>IF(①要望書５!C53="","",①要望書５!C53)</f>
        <v/>
      </c>
      <c r="D53" s="93" t="str">
        <f>IF(①要望書５!D53="","",①要望書５!D53)</f>
        <v/>
      </c>
      <c r="E53" s="203" t="str">
        <f>IF(①要望書５!E53="","",①要望書５!E53)</f>
        <v/>
      </c>
      <c r="F53" s="204" t="str">
        <f>IF(①要望書５!F53="","",①要望書５!F53)</f>
        <v/>
      </c>
      <c r="G53" s="93" t="str">
        <f>IF(①要望書５!G53="","",①要望書５!G53)</f>
        <v/>
      </c>
      <c r="H53" s="93" t="str">
        <f>IF(①要望書５!H53="","",①要望書５!H53)</f>
        <v/>
      </c>
      <c r="I53" s="110" t="str">
        <f t="shared" si="0"/>
        <v/>
      </c>
      <c r="J53" s="94" t="str">
        <f>IF(①要望書５!J53="","",①要望書５!J53)</f>
        <v/>
      </c>
      <c r="K53" s="87"/>
      <c r="Y53" s="47"/>
      <c r="Z53" s="162" t="s">
        <v>453</v>
      </c>
      <c r="AA53" s="162"/>
      <c r="AB53" s="162"/>
      <c r="AC53" s="162"/>
      <c r="AD53" s="162" t="s">
        <v>453</v>
      </c>
      <c r="AE53" s="162"/>
      <c r="AF53" s="162" t="s">
        <v>453</v>
      </c>
      <c r="AG53" s="110" t="s">
        <v>453</v>
      </c>
      <c r="AH53" s="163" t="s">
        <v>453</v>
      </c>
      <c r="AI53" s="35"/>
    </row>
    <row r="54" spans="1:35">
      <c r="A54" s="91"/>
      <c r="B54" s="93" t="str">
        <f>IF(①要望書５!B54="","",①要望書５!B54)</f>
        <v/>
      </c>
      <c r="C54" s="93" t="str">
        <f>IF(①要望書５!C54="","",①要望書５!C54)</f>
        <v/>
      </c>
      <c r="D54" s="93" t="str">
        <f>IF(①要望書５!D54="","",①要望書５!D54)</f>
        <v/>
      </c>
      <c r="E54" s="203" t="str">
        <f>IF(①要望書５!E54="","",①要望書５!E54)</f>
        <v/>
      </c>
      <c r="F54" s="204" t="str">
        <f>IF(①要望書５!F54="","",①要望書５!F54)</f>
        <v/>
      </c>
      <c r="G54" s="93" t="str">
        <f>IF(①要望書５!G54="","",①要望書５!G54)</f>
        <v/>
      </c>
      <c r="H54" s="93" t="str">
        <f>IF(①要望書５!H54="","",①要望書５!H54)</f>
        <v/>
      </c>
      <c r="I54" s="110" t="str">
        <f t="shared" si="0"/>
        <v/>
      </c>
      <c r="J54" s="94" t="str">
        <f>IF(①要望書５!J54="","",①要望書５!J54)</f>
        <v/>
      </c>
      <c r="K54" s="87"/>
      <c r="Y54" s="47"/>
      <c r="Z54" s="162" t="s">
        <v>453</v>
      </c>
      <c r="AA54" s="162"/>
      <c r="AB54" s="162"/>
      <c r="AC54" s="162"/>
      <c r="AD54" s="162" t="s">
        <v>453</v>
      </c>
      <c r="AE54" s="162"/>
      <c r="AF54" s="162" t="s">
        <v>453</v>
      </c>
      <c r="AG54" s="110" t="s">
        <v>453</v>
      </c>
      <c r="AH54" s="163" t="s">
        <v>453</v>
      </c>
      <c r="AI54" s="35"/>
    </row>
    <row r="55" spans="1:35">
      <c r="A55" s="91"/>
      <c r="B55" s="93" t="str">
        <f>IF(①要望書５!B55="","",①要望書５!B55)</f>
        <v/>
      </c>
      <c r="C55" s="93" t="str">
        <f>IF(①要望書５!C55="","",①要望書５!C55)</f>
        <v/>
      </c>
      <c r="D55" s="93" t="str">
        <f>IF(①要望書５!D55="","",①要望書５!D55)</f>
        <v/>
      </c>
      <c r="E55" s="203" t="str">
        <f>IF(①要望書５!E55="","",①要望書５!E55)</f>
        <v/>
      </c>
      <c r="F55" s="204" t="str">
        <f>IF(①要望書５!F55="","",①要望書５!F55)</f>
        <v/>
      </c>
      <c r="G55" s="93" t="str">
        <f>IF(①要望書５!G55="","",①要望書５!G55)</f>
        <v/>
      </c>
      <c r="H55" s="93" t="str">
        <f>IF(①要望書５!H55="","",①要望書５!H55)</f>
        <v/>
      </c>
      <c r="I55" s="110" t="str">
        <f t="shared" si="0"/>
        <v/>
      </c>
      <c r="J55" s="94" t="str">
        <f>IF(①要望書５!J55="","",①要望書５!J55)</f>
        <v/>
      </c>
      <c r="K55" s="87"/>
      <c r="Y55" s="47"/>
      <c r="Z55" s="162" t="s">
        <v>453</v>
      </c>
      <c r="AA55" s="162"/>
      <c r="AB55" s="162"/>
      <c r="AC55" s="162"/>
      <c r="AD55" s="162" t="s">
        <v>453</v>
      </c>
      <c r="AE55" s="162"/>
      <c r="AF55" s="162" t="s">
        <v>453</v>
      </c>
      <c r="AG55" s="110" t="s">
        <v>453</v>
      </c>
      <c r="AH55" s="163" t="s">
        <v>453</v>
      </c>
      <c r="AI55" s="35"/>
    </row>
    <row r="56" spans="1:35">
      <c r="A56" s="91"/>
      <c r="B56" s="93" t="str">
        <f>IF(①要望書５!B56="","",①要望書５!B56)</f>
        <v/>
      </c>
      <c r="C56" s="93" t="str">
        <f>IF(①要望書５!C56="","",①要望書５!C56)</f>
        <v/>
      </c>
      <c r="D56" s="93" t="str">
        <f>IF(①要望書５!D56="","",①要望書５!D56)</f>
        <v/>
      </c>
      <c r="E56" s="203" t="str">
        <f>IF(①要望書５!E56="","",①要望書５!E56)</f>
        <v/>
      </c>
      <c r="F56" s="204" t="str">
        <f>IF(①要望書５!F56="","",①要望書５!F56)</f>
        <v/>
      </c>
      <c r="G56" s="93" t="str">
        <f>IF(①要望書５!G56="","",①要望書５!G56)</f>
        <v/>
      </c>
      <c r="H56" s="93" t="str">
        <f>IF(①要望書５!H56="","",①要望書５!H56)</f>
        <v/>
      </c>
      <c r="I56" s="110" t="str">
        <f t="shared" si="0"/>
        <v/>
      </c>
      <c r="J56" s="94" t="str">
        <f>IF(①要望書５!J56="","",①要望書５!J56)</f>
        <v/>
      </c>
      <c r="K56" s="87"/>
      <c r="Y56" s="47"/>
      <c r="Z56" s="162" t="s">
        <v>453</v>
      </c>
      <c r="AA56" s="162"/>
      <c r="AB56" s="162"/>
      <c r="AC56" s="162"/>
      <c r="AD56" s="162" t="s">
        <v>453</v>
      </c>
      <c r="AE56" s="162"/>
      <c r="AF56" s="162" t="s">
        <v>453</v>
      </c>
      <c r="AG56" s="110" t="s">
        <v>453</v>
      </c>
      <c r="AH56" s="163" t="s">
        <v>453</v>
      </c>
      <c r="AI56" s="35"/>
    </row>
    <row r="57" spans="1:35">
      <c r="A57" s="91"/>
      <c r="B57" s="93" t="str">
        <f>IF(①要望書５!B57="","",①要望書５!B57)</f>
        <v/>
      </c>
      <c r="C57" s="93" t="str">
        <f>IF(①要望書５!C57="","",①要望書５!C57)</f>
        <v/>
      </c>
      <c r="D57" s="93" t="str">
        <f>IF(①要望書５!D57="","",①要望書５!D57)</f>
        <v/>
      </c>
      <c r="E57" s="203" t="str">
        <f>IF(①要望書５!E57="","",①要望書５!E57)</f>
        <v/>
      </c>
      <c r="F57" s="204" t="str">
        <f>IF(①要望書５!F57="","",①要望書５!F57)</f>
        <v/>
      </c>
      <c r="G57" s="93" t="str">
        <f>IF(①要望書５!G57="","",①要望書５!G57)</f>
        <v/>
      </c>
      <c r="H57" s="93" t="str">
        <f>IF(①要望書５!H57="","",①要望書５!H57)</f>
        <v/>
      </c>
      <c r="I57" s="110" t="str">
        <f t="shared" si="0"/>
        <v/>
      </c>
      <c r="J57" s="94" t="str">
        <f>IF(①要望書５!J57="","",①要望書５!J57)</f>
        <v/>
      </c>
      <c r="K57" s="87"/>
      <c r="Y57" s="47"/>
      <c r="Z57" s="162" t="s">
        <v>453</v>
      </c>
      <c r="AA57" s="162"/>
      <c r="AB57" s="162"/>
      <c r="AC57" s="162"/>
      <c r="AD57" s="162" t="s">
        <v>453</v>
      </c>
      <c r="AE57" s="162"/>
      <c r="AF57" s="162" t="s">
        <v>453</v>
      </c>
      <c r="AG57" s="110" t="s">
        <v>453</v>
      </c>
      <c r="AH57" s="163" t="s">
        <v>453</v>
      </c>
      <c r="AI57" s="35"/>
    </row>
    <row r="58" spans="1:35">
      <c r="A58" s="91"/>
      <c r="B58" s="93" t="str">
        <f>IF(①要望書５!B58="","",①要望書５!B58)</f>
        <v/>
      </c>
      <c r="C58" s="93" t="str">
        <f>IF(①要望書５!C58="","",①要望書５!C58)</f>
        <v/>
      </c>
      <c r="D58" s="93" t="str">
        <f>IF(①要望書５!D58="","",①要望書５!D58)</f>
        <v/>
      </c>
      <c r="E58" s="203" t="str">
        <f>IF(①要望書５!E58="","",①要望書５!E58)</f>
        <v/>
      </c>
      <c r="F58" s="204" t="str">
        <f>IF(①要望書５!F58="","",①要望書５!F58)</f>
        <v/>
      </c>
      <c r="G58" s="93" t="str">
        <f>IF(①要望書５!G58="","",①要望書５!G58)</f>
        <v/>
      </c>
      <c r="H58" s="93" t="str">
        <f>IF(①要望書５!H58="","",①要望書５!H58)</f>
        <v/>
      </c>
      <c r="I58" s="110" t="str">
        <f t="shared" si="0"/>
        <v/>
      </c>
      <c r="J58" s="94" t="str">
        <f>IF(①要望書５!J58="","",①要望書５!J58)</f>
        <v/>
      </c>
      <c r="K58" s="87"/>
      <c r="Y58" s="47"/>
      <c r="Z58" s="162" t="s">
        <v>453</v>
      </c>
      <c r="AA58" s="162"/>
      <c r="AB58" s="162"/>
      <c r="AC58" s="162"/>
      <c r="AD58" s="162" t="s">
        <v>453</v>
      </c>
      <c r="AE58" s="162"/>
      <c r="AF58" s="162" t="s">
        <v>453</v>
      </c>
      <c r="AG58" s="110" t="s">
        <v>453</v>
      </c>
      <c r="AH58" s="163" t="s">
        <v>453</v>
      </c>
      <c r="AI58" s="35"/>
    </row>
    <row r="59" spans="1:35">
      <c r="A59" s="91"/>
      <c r="B59" s="93" t="str">
        <f>IF(①要望書５!B59="","",①要望書５!B59)</f>
        <v/>
      </c>
      <c r="C59" s="93" t="str">
        <f>IF(①要望書５!C59="","",①要望書５!C59)</f>
        <v/>
      </c>
      <c r="D59" s="93" t="str">
        <f>IF(①要望書５!D59="","",①要望書５!D59)</f>
        <v/>
      </c>
      <c r="E59" s="203" t="str">
        <f>IF(①要望書５!E59="","",①要望書５!E59)</f>
        <v/>
      </c>
      <c r="F59" s="204" t="str">
        <f>IF(①要望書５!F59="","",①要望書５!F59)</f>
        <v/>
      </c>
      <c r="G59" s="93" t="str">
        <f>IF(①要望書５!G59="","",①要望書５!G59)</f>
        <v/>
      </c>
      <c r="H59" s="93" t="str">
        <f>IF(①要望書５!H59="","",①要望書５!H59)</f>
        <v/>
      </c>
      <c r="I59" s="110" t="str">
        <f t="shared" si="0"/>
        <v/>
      </c>
      <c r="J59" s="94" t="str">
        <f>IF(①要望書５!J59="","",①要望書５!J59)</f>
        <v/>
      </c>
      <c r="K59" s="87"/>
      <c r="Y59" s="47"/>
      <c r="Z59" s="162" t="s">
        <v>453</v>
      </c>
      <c r="AA59" s="162"/>
      <c r="AB59" s="162"/>
      <c r="AC59" s="162"/>
      <c r="AD59" s="162" t="s">
        <v>453</v>
      </c>
      <c r="AE59" s="162"/>
      <c r="AF59" s="162" t="s">
        <v>453</v>
      </c>
      <c r="AG59" s="110" t="s">
        <v>453</v>
      </c>
      <c r="AH59" s="163" t="s">
        <v>453</v>
      </c>
      <c r="AI59" s="35"/>
    </row>
    <row r="60" spans="1:35">
      <c r="A60" s="91"/>
      <c r="B60" s="93" t="str">
        <f>IF(①要望書５!B60="","",①要望書５!B60)</f>
        <v/>
      </c>
      <c r="C60" s="93" t="str">
        <f>IF(①要望書５!C60="","",①要望書５!C60)</f>
        <v/>
      </c>
      <c r="D60" s="93" t="str">
        <f>IF(①要望書５!D60="","",①要望書５!D60)</f>
        <v/>
      </c>
      <c r="E60" s="203" t="str">
        <f>IF(①要望書５!E60="","",①要望書５!E60)</f>
        <v/>
      </c>
      <c r="F60" s="204" t="str">
        <f>IF(①要望書５!F60="","",①要望書５!F60)</f>
        <v/>
      </c>
      <c r="G60" s="93" t="str">
        <f>IF(①要望書５!G60="","",①要望書５!G60)</f>
        <v/>
      </c>
      <c r="H60" s="93" t="str">
        <f>IF(①要望書５!H60="","",①要望書５!H60)</f>
        <v/>
      </c>
      <c r="I60" s="110" t="str">
        <f t="shared" si="0"/>
        <v/>
      </c>
      <c r="J60" s="94" t="str">
        <f>IF(①要望書５!J60="","",①要望書５!J60)</f>
        <v/>
      </c>
      <c r="K60" s="87"/>
      <c r="Y60" s="47"/>
      <c r="Z60" s="162" t="s">
        <v>453</v>
      </c>
      <c r="AA60" s="162"/>
      <c r="AB60" s="162"/>
      <c r="AC60" s="162"/>
      <c r="AD60" s="162" t="s">
        <v>453</v>
      </c>
      <c r="AE60" s="162"/>
      <c r="AF60" s="162" t="s">
        <v>453</v>
      </c>
      <c r="AG60" s="110" t="s">
        <v>453</v>
      </c>
      <c r="AH60" s="163" t="s">
        <v>453</v>
      </c>
      <c r="AI60" s="35"/>
    </row>
    <row r="61" spans="1:35">
      <c r="A61" s="91"/>
      <c r="B61" s="93" t="str">
        <f>IF(①要望書５!B61="","",①要望書５!B61)</f>
        <v/>
      </c>
      <c r="C61" s="93" t="str">
        <f>IF(①要望書５!C61="","",①要望書５!C61)</f>
        <v/>
      </c>
      <c r="D61" s="93" t="str">
        <f>IF(①要望書５!D61="","",①要望書５!D61)</f>
        <v/>
      </c>
      <c r="E61" s="203" t="str">
        <f>IF(①要望書５!E61="","",①要望書５!E61)</f>
        <v/>
      </c>
      <c r="F61" s="204" t="str">
        <f>IF(①要望書５!F61="","",①要望書５!F61)</f>
        <v/>
      </c>
      <c r="G61" s="93" t="str">
        <f>IF(①要望書５!G61="","",①要望書５!G61)</f>
        <v/>
      </c>
      <c r="H61" s="93" t="str">
        <f>IF(①要望書５!H61="","",①要望書５!H61)</f>
        <v/>
      </c>
      <c r="I61" s="110" t="str">
        <f t="shared" si="0"/>
        <v/>
      </c>
      <c r="J61" s="94" t="str">
        <f>IF(①要望書５!J61="","",①要望書５!J61)</f>
        <v/>
      </c>
      <c r="K61" s="87"/>
      <c r="Y61" s="47"/>
      <c r="Z61" s="162" t="s">
        <v>453</v>
      </c>
      <c r="AA61" s="162"/>
      <c r="AB61" s="162"/>
      <c r="AC61" s="162"/>
      <c r="AD61" s="162" t="s">
        <v>453</v>
      </c>
      <c r="AE61" s="162"/>
      <c r="AF61" s="162" t="s">
        <v>453</v>
      </c>
      <c r="AG61" s="110" t="s">
        <v>453</v>
      </c>
      <c r="AH61" s="163" t="s">
        <v>453</v>
      </c>
      <c r="AI61" s="35"/>
    </row>
    <row r="62" spans="1:35">
      <c r="A62" s="91"/>
      <c r="B62" s="93" t="str">
        <f>IF(①要望書５!B62="","",①要望書５!B62)</f>
        <v/>
      </c>
      <c r="C62" s="93" t="str">
        <f>IF(①要望書５!C62="","",①要望書５!C62)</f>
        <v/>
      </c>
      <c r="D62" s="93" t="str">
        <f>IF(①要望書５!D62="","",①要望書５!D62)</f>
        <v/>
      </c>
      <c r="E62" s="203" t="str">
        <f>IF(①要望書５!E62="","",①要望書５!E62)</f>
        <v/>
      </c>
      <c r="F62" s="204" t="str">
        <f>IF(①要望書５!F62="","",①要望書５!F62)</f>
        <v/>
      </c>
      <c r="G62" s="93" t="str">
        <f>IF(①要望書５!G62="","",①要望書５!G62)</f>
        <v/>
      </c>
      <c r="H62" s="93" t="str">
        <f>IF(①要望書５!H62="","",①要望書５!H62)</f>
        <v/>
      </c>
      <c r="I62" s="110" t="str">
        <f t="shared" si="0"/>
        <v/>
      </c>
      <c r="J62" s="94" t="str">
        <f>IF(①要望書５!J62="","",①要望書５!J62)</f>
        <v/>
      </c>
      <c r="K62" s="87"/>
      <c r="Y62" s="47"/>
      <c r="Z62" s="162" t="s">
        <v>453</v>
      </c>
      <c r="AA62" s="162"/>
      <c r="AB62" s="162"/>
      <c r="AC62" s="162"/>
      <c r="AD62" s="162" t="s">
        <v>453</v>
      </c>
      <c r="AE62" s="162"/>
      <c r="AF62" s="162" t="s">
        <v>453</v>
      </c>
      <c r="AG62" s="110" t="s">
        <v>453</v>
      </c>
      <c r="AH62" s="163" t="s">
        <v>453</v>
      </c>
      <c r="AI62" s="35"/>
    </row>
    <row r="63" spans="1:35">
      <c r="A63" s="91"/>
      <c r="B63" s="93" t="str">
        <f>IF(①要望書５!B63="","",①要望書５!B63)</f>
        <v/>
      </c>
      <c r="C63" s="93" t="str">
        <f>IF(①要望書５!C63="","",①要望書５!C63)</f>
        <v/>
      </c>
      <c r="D63" s="93" t="str">
        <f>IF(①要望書５!D63="","",①要望書５!D63)</f>
        <v/>
      </c>
      <c r="E63" s="203" t="str">
        <f>IF(①要望書５!E63="","",①要望書５!E63)</f>
        <v/>
      </c>
      <c r="F63" s="204" t="str">
        <f>IF(①要望書５!F63="","",①要望書５!F63)</f>
        <v/>
      </c>
      <c r="G63" s="93" t="str">
        <f>IF(①要望書５!G63="","",①要望書５!G63)</f>
        <v/>
      </c>
      <c r="H63" s="93" t="str">
        <f>IF(①要望書５!H63="","",①要望書５!H63)</f>
        <v/>
      </c>
      <c r="I63" s="110" t="str">
        <f t="shared" si="0"/>
        <v/>
      </c>
      <c r="J63" s="94" t="str">
        <f>IF(①要望書５!J63="","",①要望書５!J63)</f>
        <v/>
      </c>
      <c r="K63" s="87"/>
      <c r="Y63" s="47"/>
      <c r="Z63" s="162" t="s">
        <v>453</v>
      </c>
      <c r="AA63" s="162"/>
      <c r="AB63" s="162"/>
      <c r="AC63" s="162"/>
      <c r="AD63" s="162" t="s">
        <v>453</v>
      </c>
      <c r="AE63" s="162"/>
      <c r="AF63" s="162" t="s">
        <v>453</v>
      </c>
      <c r="AG63" s="110" t="s">
        <v>453</v>
      </c>
      <c r="AH63" s="163" t="s">
        <v>453</v>
      </c>
      <c r="AI63" s="35"/>
    </row>
    <row r="64" spans="1:35">
      <c r="A64" s="91"/>
      <c r="B64" s="93" t="str">
        <f>IF(①要望書５!B64="","",①要望書５!B64)</f>
        <v/>
      </c>
      <c r="C64" s="93" t="str">
        <f>IF(①要望書５!C64="","",①要望書５!C64)</f>
        <v/>
      </c>
      <c r="D64" s="93" t="str">
        <f>IF(①要望書５!D64="","",①要望書５!D64)</f>
        <v/>
      </c>
      <c r="E64" s="203" t="str">
        <f>IF(①要望書５!E64="","",①要望書５!E64)</f>
        <v/>
      </c>
      <c r="F64" s="204" t="str">
        <f>IF(①要望書５!F64="","",①要望書５!F64)</f>
        <v/>
      </c>
      <c r="G64" s="93" t="str">
        <f>IF(①要望書５!G64="","",①要望書５!G64)</f>
        <v/>
      </c>
      <c r="H64" s="93" t="str">
        <f>IF(①要望書５!H64="","",①要望書５!H64)</f>
        <v/>
      </c>
      <c r="I64" s="110" t="str">
        <f t="shared" si="0"/>
        <v/>
      </c>
      <c r="J64" s="94" t="str">
        <f>IF(①要望書５!J64="","",①要望書５!J64)</f>
        <v/>
      </c>
      <c r="K64" s="87"/>
      <c r="Y64" s="47"/>
      <c r="Z64" s="162" t="s">
        <v>453</v>
      </c>
      <c r="AA64" s="162"/>
      <c r="AB64" s="162"/>
      <c r="AC64" s="162"/>
      <c r="AD64" s="162" t="s">
        <v>453</v>
      </c>
      <c r="AE64" s="162"/>
      <c r="AF64" s="162" t="s">
        <v>453</v>
      </c>
      <c r="AG64" s="110" t="s">
        <v>453</v>
      </c>
      <c r="AH64" s="163" t="s">
        <v>453</v>
      </c>
      <c r="AI64" s="35"/>
    </row>
    <row r="65" spans="1:35">
      <c r="A65" s="91"/>
      <c r="B65" s="93" t="str">
        <f>IF(①要望書５!B65="","",①要望書５!B65)</f>
        <v/>
      </c>
      <c r="C65" s="93" t="str">
        <f>IF(①要望書５!C65="","",①要望書５!C65)</f>
        <v/>
      </c>
      <c r="D65" s="93" t="str">
        <f>IF(①要望書５!D65="","",①要望書５!D65)</f>
        <v/>
      </c>
      <c r="E65" s="203" t="str">
        <f>IF(①要望書５!E65="","",①要望書５!E65)</f>
        <v/>
      </c>
      <c r="F65" s="204" t="str">
        <f>IF(①要望書５!F65="","",①要望書５!F65)</f>
        <v/>
      </c>
      <c r="G65" s="93" t="str">
        <f>IF(①要望書５!G65="","",①要望書５!G65)</f>
        <v/>
      </c>
      <c r="H65" s="93" t="str">
        <f>IF(①要望書５!H65="","",①要望書５!H65)</f>
        <v/>
      </c>
      <c r="I65" s="110" t="str">
        <f t="shared" si="0"/>
        <v/>
      </c>
      <c r="J65" s="94" t="str">
        <f>IF(①要望書５!J65="","",①要望書５!J65)</f>
        <v/>
      </c>
      <c r="K65" s="87"/>
      <c r="Y65" s="47"/>
      <c r="Z65" s="162" t="s">
        <v>453</v>
      </c>
      <c r="AA65" s="162"/>
      <c r="AB65" s="162"/>
      <c r="AC65" s="162"/>
      <c r="AD65" s="162" t="s">
        <v>453</v>
      </c>
      <c r="AE65" s="162"/>
      <c r="AF65" s="162" t="s">
        <v>453</v>
      </c>
      <c r="AG65" s="110" t="s">
        <v>453</v>
      </c>
      <c r="AH65" s="163" t="s">
        <v>453</v>
      </c>
      <c r="AI65" s="35"/>
    </row>
    <row r="66" spans="1:35">
      <c r="A66" s="91"/>
      <c r="B66" s="93" t="str">
        <f>IF(①要望書５!B66="","",①要望書５!B66)</f>
        <v/>
      </c>
      <c r="C66" s="93" t="str">
        <f>IF(①要望書５!C66="","",①要望書５!C66)</f>
        <v/>
      </c>
      <c r="D66" s="93" t="str">
        <f>IF(①要望書５!D66="","",①要望書５!D66)</f>
        <v/>
      </c>
      <c r="E66" s="203" t="str">
        <f>IF(①要望書５!E66="","",①要望書５!E66)</f>
        <v/>
      </c>
      <c r="F66" s="204" t="str">
        <f>IF(①要望書５!F66="","",①要望書５!F66)</f>
        <v/>
      </c>
      <c r="G66" s="93" t="str">
        <f>IF(①要望書５!G66="","",①要望書５!G66)</f>
        <v/>
      </c>
      <c r="H66" s="93" t="str">
        <f>IF(①要望書５!H66="","",①要望書５!H66)</f>
        <v/>
      </c>
      <c r="I66" s="110" t="str">
        <f t="shared" si="0"/>
        <v/>
      </c>
      <c r="J66" s="94" t="str">
        <f>IF(①要望書５!J66="","",①要望書５!J66)</f>
        <v/>
      </c>
      <c r="K66" s="87"/>
      <c r="Y66" s="47"/>
      <c r="Z66" s="162" t="s">
        <v>453</v>
      </c>
      <c r="AA66" s="162"/>
      <c r="AB66" s="162"/>
      <c r="AC66" s="162"/>
      <c r="AD66" s="162" t="s">
        <v>453</v>
      </c>
      <c r="AE66" s="162"/>
      <c r="AF66" s="162" t="s">
        <v>453</v>
      </c>
      <c r="AG66" s="110" t="s">
        <v>453</v>
      </c>
      <c r="AH66" s="163" t="s">
        <v>453</v>
      </c>
      <c r="AI66" s="35"/>
    </row>
    <row r="67" spans="1:35">
      <c r="A67" s="91"/>
      <c r="B67" s="93" t="str">
        <f>IF(①要望書５!B67="","",①要望書５!B67)</f>
        <v/>
      </c>
      <c r="C67" s="93" t="str">
        <f>IF(①要望書５!C67="","",①要望書５!C67)</f>
        <v/>
      </c>
      <c r="D67" s="93" t="str">
        <f>IF(①要望書５!D67="","",①要望書５!D67)</f>
        <v/>
      </c>
      <c r="E67" s="203" t="str">
        <f>IF(①要望書５!E67="","",①要望書５!E67)</f>
        <v/>
      </c>
      <c r="F67" s="204" t="str">
        <f>IF(①要望書５!F67="","",①要望書５!F67)</f>
        <v/>
      </c>
      <c r="G67" s="93" t="str">
        <f>IF(①要望書５!G67="","",①要望書５!G67)</f>
        <v/>
      </c>
      <c r="H67" s="93" t="str">
        <f>IF(①要望書５!H67="","",①要望書５!H67)</f>
        <v/>
      </c>
      <c r="I67" s="110" t="str">
        <f t="shared" si="0"/>
        <v/>
      </c>
      <c r="J67" s="94" t="str">
        <f>IF(①要望書５!J67="","",①要望書５!J67)</f>
        <v/>
      </c>
      <c r="K67" s="87"/>
      <c r="Y67" s="47"/>
      <c r="Z67" s="162" t="s">
        <v>453</v>
      </c>
      <c r="AA67" s="162"/>
      <c r="AB67" s="162"/>
      <c r="AC67" s="162"/>
      <c r="AD67" s="162" t="s">
        <v>453</v>
      </c>
      <c r="AE67" s="162"/>
      <c r="AF67" s="162" t="s">
        <v>453</v>
      </c>
      <c r="AG67" s="110" t="s">
        <v>453</v>
      </c>
      <c r="AH67" s="163" t="s">
        <v>453</v>
      </c>
      <c r="AI67" s="35"/>
    </row>
    <row r="68" spans="1:35">
      <c r="A68" s="91"/>
      <c r="B68" s="93" t="str">
        <f>IF(①要望書５!B68="","",①要望書５!B68)</f>
        <v/>
      </c>
      <c r="C68" s="93" t="str">
        <f>IF(①要望書５!C68="","",①要望書５!C68)</f>
        <v/>
      </c>
      <c r="D68" s="93" t="str">
        <f>IF(①要望書５!D68="","",①要望書５!D68)</f>
        <v/>
      </c>
      <c r="E68" s="203" t="str">
        <f>IF(①要望書５!E68="","",①要望書５!E68)</f>
        <v/>
      </c>
      <c r="F68" s="204" t="str">
        <f>IF(①要望書５!F68="","",①要望書５!F68)</f>
        <v/>
      </c>
      <c r="G68" s="93" t="str">
        <f>IF(①要望書５!G68="","",①要望書５!G68)</f>
        <v/>
      </c>
      <c r="H68" s="93" t="str">
        <f>IF(①要望書５!H68="","",①要望書５!H68)</f>
        <v/>
      </c>
      <c r="I68" s="110" t="str">
        <f t="shared" ref="I68" si="1">IF(E68="","",ROUNDDOWN(PRODUCT(E68,F68,H68),0))</f>
        <v/>
      </c>
      <c r="J68" s="94" t="str">
        <f>IF(①要望書５!J68="","",①要望書５!J68)</f>
        <v/>
      </c>
      <c r="K68" s="87"/>
      <c r="Y68" s="47"/>
      <c r="Z68" s="162" t="s">
        <v>453</v>
      </c>
      <c r="AA68" s="162"/>
      <c r="AB68" s="162"/>
      <c r="AC68" s="162"/>
      <c r="AD68" s="162" t="s">
        <v>453</v>
      </c>
      <c r="AE68" s="162"/>
      <c r="AF68" s="162" t="s">
        <v>453</v>
      </c>
      <c r="AG68" s="110" t="s">
        <v>453</v>
      </c>
      <c r="AH68" s="163" t="s">
        <v>453</v>
      </c>
      <c r="AI68" s="35"/>
    </row>
    <row r="69" spans="1:35" ht="37.5" customHeight="1">
      <c r="A69" s="159"/>
      <c r="B69" s="95"/>
      <c r="C69" s="95"/>
      <c r="D69" s="95"/>
      <c r="E69" s="409" t="s">
        <v>646</v>
      </c>
      <c r="F69" s="409"/>
      <c r="G69" s="409"/>
      <c r="H69" s="410"/>
      <c r="I69" s="160">
        <f>SUM(I3:I68)</f>
        <v>0</v>
      </c>
      <c r="J69" s="38"/>
      <c r="K69" s="38"/>
      <c r="Y69" s="159"/>
      <c r="Z69" s="95"/>
      <c r="AA69" s="95"/>
      <c r="AB69" s="95"/>
      <c r="AC69" s="409" t="s">
        <v>646</v>
      </c>
      <c r="AD69" s="409"/>
      <c r="AE69" s="409"/>
      <c r="AF69" s="410"/>
      <c r="AG69" s="164">
        <f>SUM(AG3:AG68)</f>
        <v>810844</v>
      </c>
      <c r="AH69" s="38"/>
      <c r="AI69" s="35"/>
    </row>
    <row r="71" spans="1:35">
      <c r="A71" t="s">
        <v>565</v>
      </c>
      <c r="H71" s="5"/>
      <c r="I71"/>
      <c r="J71" s="5"/>
    </row>
    <row r="72" spans="1:35">
      <c r="A72" s="41"/>
      <c r="B72" s="42" t="s">
        <v>388</v>
      </c>
      <c r="C72" s="4"/>
      <c r="D72" s="4"/>
      <c r="E72" s="4"/>
      <c r="F72" s="4"/>
      <c r="G72" s="4"/>
      <c r="H72" s="3"/>
      <c r="I72" s="3"/>
      <c r="J72" s="3"/>
      <c r="K72" s="2"/>
    </row>
    <row r="73" spans="1:35">
      <c r="A73" s="41"/>
      <c r="B73" s="1" t="s">
        <v>133</v>
      </c>
      <c r="C73" s="3"/>
      <c r="D73" s="3"/>
      <c r="E73" s="3"/>
      <c r="F73" s="3"/>
      <c r="G73" s="3"/>
      <c r="H73" s="3"/>
      <c r="I73" s="3"/>
      <c r="J73" s="3"/>
      <c r="K73" s="2"/>
    </row>
    <row r="74" spans="1:35">
      <c r="A74" s="41"/>
      <c r="B74" s="1" t="s">
        <v>131</v>
      </c>
      <c r="C74" s="3"/>
      <c r="D74" s="3"/>
      <c r="E74" s="3"/>
      <c r="F74" s="3"/>
      <c r="G74" s="3"/>
      <c r="H74" s="3"/>
      <c r="I74" s="3"/>
      <c r="J74" s="3"/>
      <c r="K74" s="2"/>
    </row>
    <row r="75" spans="1:35">
      <c r="A75" s="41"/>
      <c r="B75" s="1" t="s">
        <v>132</v>
      </c>
      <c r="C75" s="3"/>
      <c r="D75" s="3"/>
      <c r="E75" s="3"/>
      <c r="F75" s="3"/>
      <c r="G75" s="3"/>
      <c r="H75" s="3"/>
      <c r="I75" s="3"/>
      <c r="J75" s="3"/>
      <c r="K75" s="2"/>
    </row>
    <row r="76" spans="1:35">
      <c r="B76" t="s">
        <v>567</v>
      </c>
      <c r="C76"/>
      <c r="D76"/>
    </row>
    <row r="89" spans="1:14" s="221" customFormat="1">
      <c r="A89" s="219"/>
      <c r="B89" s="220"/>
      <c r="C89" s="220"/>
      <c r="D89" s="220"/>
      <c r="N89" s="222"/>
    </row>
    <row r="90" spans="1:14" s="221" customFormat="1">
      <c r="A90" s="219"/>
      <c r="B90" s="220"/>
      <c r="C90" s="220"/>
      <c r="D90" s="220"/>
      <c r="N90" s="222"/>
    </row>
    <row r="91" spans="1:14" s="221" customFormat="1">
      <c r="A91" s="219"/>
      <c r="B91" s="220"/>
      <c r="C91" s="220"/>
      <c r="D91" s="220"/>
      <c r="N91" s="222"/>
    </row>
    <row r="92" spans="1:14" s="221" customFormat="1">
      <c r="A92" s="219"/>
      <c r="B92" s="220"/>
      <c r="C92" s="220"/>
      <c r="D92" s="220"/>
      <c r="N92" s="222"/>
    </row>
  </sheetData>
  <sheetProtection sheet="1" formatCells="0" formatColumns="0" formatRows="0" selectLockedCells="1" autoFilter="0"/>
  <autoFilter ref="I2:I69" xr:uid="{00000000-0001-0000-0B00-000000000000}"/>
  <mergeCells count="10">
    <mergeCell ref="E69:H69"/>
    <mergeCell ref="AC69:AF69"/>
    <mergeCell ref="O2:P2"/>
    <mergeCell ref="O3:P3"/>
    <mergeCell ref="O4:P4"/>
    <mergeCell ref="O5:P5"/>
    <mergeCell ref="O6:P6"/>
    <mergeCell ref="O7:P7"/>
    <mergeCell ref="O8:P8"/>
    <mergeCell ref="O12:Q14"/>
  </mergeCells>
  <phoneticPr fontId="1"/>
  <dataValidations count="12">
    <dataValidation type="list" allowBlank="1" showInputMessage="1" showErrorMessage="1" sqref="B70:D70" xr:uid="{00000000-0002-0000-0B00-000000000000}">
      <formula1>"①,②,③,④,⑤,⑥,⑦,⑧"</formula1>
    </dataValidation>
    <dataValidation type="list" allowBlank="1" showInputMessage="1" showErrorMessage="1" sqref="Y3:Y68" xr:uid="{00000000-0002-0000-0B00-000001000000}">
      <formula1>"①,②,③,④,⑤"</formula1>
    </dataValidation>
    <dataValidation type="list" allowBlank="1" showInputMessage="1" showErrorMessage="1" promptTitle="ーーー項目番号ーーーーーー" prompt="各費用について、事業項目の番号を選択してください_x000a__x000a_※空欄の場合、同じ行の費用は事業費として計上されませんので、必ず選択してください" sqref="A3:A68" xr:uid="{7FAA148E-8366-42ED-81A0-ED576B852FFE}">
      <formula1>"①,②,③,④,⑤"</formula1>
    </dataValidation>
    <dataValidation allowBlank="1" showInputMessage="1" showErrorMessage="1" promptTitle="ーーー費用の内容ーーーーーー" prompt="費用の内容を簡潔に入力してください。_x000a__x000a_また、事業項目内で複数の内容がある際は、該当箇所が分かるよう、事業内容詳細と連動した記載としてください（ア.○○）" sqref="B3:B68" xr:uid="{6113B57E-9530-40AC-BAA6-0F616ABDBEC1}"/>
    <dataValidation allowBlank="1" showInputMessage="1" showErrorMessage="1" promptTitle="ーーーハードーーーーー" prompt="費用の内容が機材・機械、施設の購入や設置等であり、単価が10万円以上である場合に「○」を選択してください" sqref="C3:C68" xr:uid="{E75D7FE7-B561-4C79-A96B-C33FD9A0AF49}"/>
    <dataValidation allowBlank="1" showInputMessage="1" showErrorMessage="1" promptTitle="ーーー委託費ーーーーー" prompt="費用の内容が委託費である場合に「○」を選択してください" sqref="D3:D68" xr:uid="{3E4EF1D6-9817-41B3-AEAF-A760DC5DEFB5}"/>
    <dataValidation allowBlank="1" showInputMessage="1" showErrorMessage="1" promptTitle="ーーー単価ーーーー" prompt="数字を入力してください_x000a__x000a_※単位は不要です_x000a_※見積書と突合しやすいような記載をお願いします" sqref="E3:E68" xr:uid="{5CAA7D85-DC42-4F22-B580-57DE05CD76B8}"/>
    <dataValidation allowBlank="1" showInputMessage="1" showErrorMessage="1" promptTitle="ーーー数量ーーーー" prompt="数字を入力してください_x000a__x000a_※単位は不要です_x000a_※見積書と突合しやすいような記載をお願いします" sqref="F3:F68" xr:uid="{EE1459D8-41DD-4E90-A2FE-F1851A92157D}"/>
    <dataValidation allowBlank="1" showInputMessage="1" showErrorMessage="1" promptTitle="ーーー数量単位ーーーー" prompt="「数量」に係る単位を入力してください" sqref="G3:G68" xr:uid="{3EFDD789-DD76-4112-B4F3-0D45DF2BEB26}"/>
    <dataValidation allowBlank="1" showInputMessage="1" showErrorMessage="1" promptTitle="ーーー税ーーーー" prompt="見積書が外税である場合に選択してください。_x000a_※1円未満は切り捨てとなりますので、事業費に計上する場合は、切り捨て分を新たに計上する・税込みで単価計上する等の対応をお願いします。" sqref="H3:H68" xr:uid="{9CE51AB4-FDF5-45B4-8594-6F4A2C2E5EA3}"/>
    <dataValidation allowBlank="1" showInputMessage="1" showErrorMessage="1" promptTitle="ーーー見積番号ーーーー" prompt="添付の見積書（積算根拠資料）に番号をふり、該当する番号を入力してください_x000a__x000a_※添付の見積書（積算根拠資料）は、何番であるかわかる状態としてください（ファイル名への入力等）" sqref="J3:J68" xr:uid="{AF3BF9B6-FA8E-4F9E-A050-C792432DEC85}"/>
    <dataValidation type="list" allowBlank="1" showInputMessage="1" showErrorMessage="1" promptTitle="ーーー支払予定月ーーーー" prompt="各費用の支払いを予定している月を選択してください_x000a__x000a_複数月での支払いを予定している場合は、支払開始月を選択してください_x000a_" sqref="K3:K68" xr:uid="{4FD079BB-5F31-42EB-B1EA-A6A00BE93334}">
      <formula1>"4月,5月,6月,7月,8月,9月,10月,11月,12月,1月,2月,3月"</formula1>
    </dataValidation>
  </dataValidations>
  <pageMargins left="0.70866141732283472" right="0.70866141732283472" top="0.74803149606299213" bottom="0.74803149606299213" header="0.31496062992125984" footer="0.31496062992125984"/>
  <pageSetup paperSize="9"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0</xdr:col>
                    <xdr:colOff>104775</xdr:colOff>
                    <xdr:row>70</xdr:row>
                    <xdr:rowOff>209550</xdr:rowOff>
                  </from>
                  <to>
                    <xdr:col>0</xdr:col>
                    <xdr:colOff>333375</xdr:colOff>
                    <xdr:row>72</xdr:row>
                    <xdr:rowOff>38100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0</xdr:col>
                    <xdr:colOff>104775</xdr:colOff>
                    <xdr:row>71</xdr:row>
                    <xdr:rowOff>209550</xdr:rowOff>
                  </from>
                  <to>
                    <xdr:col>0</xdr:col>
                    <xdr:colOff>333375</xdr:colOff>
                    <xdr:row>73</xdr:row>
                    <xdr:rowOff>38100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0</xdr:col>
                    <xdr:colOff>104775</xdr:colOff>
                    <xdr:row>73</xdr:row>
                    <xdr:rowOff>209550</xdr:rowOff>
                  </from>
                  <to>
                    <xdr:col>0</xdr:col>
                    <xdr:colOff>333375</xdr:colOff>
                    <xdr:row>75</xdr:row>
                    <xdr:rowOff>38100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0</xdr:col>
                    <xdr:colOff>104775</xdr:colOff>
                    <xdr:row>72</xdr:row>
                    <xdr:rowOff>209550</xdr:rowOff>
                  </from>
                  <to>
                    <xdr:col>0</xdr:col>
                    <xdr:colOff>333375</xdr:colOff>
                    <xdr:row>74</xdr:row>
                    <xdr:rowOff>38100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E1:EW81"/>
  <sheetViews>
    <sheetView showGridLines="0" zoomScaleNormal="100" zoomScaleSheetLayoutView="100" workbookViewId="0">
      <selection activeCell="N6" sqref="N6:AS6"/>
    </sheetView>
  </sheetViews>
  <sheetFormatPr defaultColWidth="1.875" defaultRowHeight="18.75" customHeight="1"/>
  <cols>
    <col min="5" max="5" width="2.625" customWidth="1"/>
    <col min="36" max="36" width="2.5" customWidth="1"/>
    <col min="38" max="38" width="2.375" customWidth="1"/>
    <col min="39" max="39" width="2" customWidth="1"/>
    <col min="41" max="41" width="2.125" customWidth="1"/>
    <col min="42" max="42" width="2.5" customWidth="1"/>
    <col min="44" max="44" width="1.5" customWidth="1"/>
    <col min="45" max="45" width="2.625" customWidth="1"/>
  </cols>
  <sheetData>
    <row r="1" spans="5:153" ht="18.75" customHeight="1" thickBot="1">
      <c r="E1" s="141" t="s">
        <v>636</v>
      </c>
      <c r="AT1" t="s">
        <v>206</v>
      </c>
    </row>
    <row r="2" spans="5:153" ht="26.25" customHeight="1" thickTop="1">
      <c r="E2" s="572" t="s">
        <v>96</v>
      </c>
      <c r="F2" s="572"/>
      <c r="G2" s="572"/>
      <c r="H2" s="572"/>
      <c r="I2" s="572"/>
      <c r="J2" s="572"/>
      <c r="K2" s="572"/>
      <c r="L2" s="572"/>
      <c r="M2" s="572"/>
      <c r="N2" s="572"/>
      <c r="O2" s="572"/>
      <c r="P2" s="572"/>
      <c r="Q2" s="572"/>
      <c r="R2" s="572"/>
      <c r="S2" s="572"/>
      <c r="T2" s="572"/>
      <c r="U2" s="572"/>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U2" s="65" t="s">
        <v>208</v>
      </c>
      <c r="AV2" s="49"/>
      <c r="AW2" s="49"/>
      <c r="AX2" s="49"/>
      <c r="AY2" s="49"/>
      <c r="AZ2" s="49"/>
      <c r="BA2" s="49"/>
      <c r="BB2" s="49"/>
      <c r="BC2" s="49"/>
      <c r="BD2" s="49"/>
      <c r="BE2" s="49"/>
      <c r="BF2" s="49"/>
      <c r="BG2" s="49"/>
      <c r="BH2" s="49"/>
      <c r="BI2" s="49"/>
      <c r="BJ2" s="49"/>
      <c r="BK2" s="49"/>
      <c r="BL2" s="49"/>
      <c r="BM2" s="49"/>
      <c r="BN2" s="49"/>
      <c r="BO2" s="49"/>
      <c r="BP2" s="49"/>
      <c r="BQ2" s="49"/>
      <c r="BR2" s="49"/>
      <c r="BS2" s="49"/>
      <c r="BT2" s="50"/>
      <c r="BZ2" s="573" t="s">
        <v>438</v>
      </c>
      <c r="CA2" s="573"/>
      <c r="CB2" s="573"/>
      <c r="CC2" s="573"/>
      <c r="CD2" s="573"/>
      <c r="CE2" s="573"/>
      <c r="CF2" s="573"/>
      <c r="DI2" s="572" t="s">
        <v>96</v>
      </c>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2"/>
      <c r="EW2" s="572"/>
    </row>
    <row r="3" spans="5:153" ht="18.75" customHeight="1" thickBot="1">
      <c r="AG3" t="s">
        <v>568</v>
      </c>
      <c r="AJ3" s="249">
        <f>IF(①要望書１!I1="","",①要望書１!I1)</f>
        <v>9</v>
      </c>
      <c r="AK3" s="249"/>
      <c r="AL3" t="s">
        <v>6</v>
      </c>
      <c r="AM3" s="249" t="str">
        <f>IF(②申請書１!AN3="","",②申請書１!AN3)</f>
        <v/>
      </c>
      <c r="AN3" s="249"/>
      <c r="AO3" t="s">
        <v>5</v>
      </c>
      <c r="AP3" s="249" t="str">
        <f>IF(②申請書１!AQ3="","",②申請書１!AQ3)</f>
        <v/>
      </c>
      <c r="AQ3" s="249"/>
      <c r="AR3" t="s">
        <v>4</v>
      </c>
      <c r="AU3" s="56"/>
      <c r="AV3" s="73"/>
      <c r="AW3" s="52" t="s">
        <v>57</v>
      </c>
      <c r="AX3" s="52"/>
      <c r="AY3" s="52"/>
      <c r="AZ3" s="52"/>
      <c r="BA3" s="52"/>
      <c r="BB3" s="52"/>
      <c r="BC3" s="52"/>
      <c r="BD3" s="52"/>
      <c r="BE3" s="52"/>
      <c r="BF3" s="52"/>
      <c r="BG3" s="52"/>
      <c r="BH3" s="52"/>
      <c r="BI3" s="52"/>
      <c r="BJ3" s="52"/>
      <c r="BK3" s="52"/>
      <c r="BL3" s="52"/>
      <c r="BM3" s="52"/>
      <c r="BN3" s="52"/>
      <c r="BO3" s="52"/>
      <c r="BP3" s="52"/>
      <c r="BQ3" s="52"/>
      <c r="BR3" s="52"/>
      <c r="BS3" s="52"/>
      <c r="BT3" s="54"/>
      <c r="BZ3" s="573"/>
      <c r="CA3" s="573"/>
      <c r="CB3" s="573"/>
      <c r="CC3" s="573"/>
      <c r="CD3" s="573"/>
      <c r="CE3" s="573"/>
      <c r="CF3" s="573"/>
    </row>
    <row r="4" spans="5:153" ht="42.75" customHeight="1" thickTop="1">
      <c r="E4" s="560" t="s">
        <v>97</v>
      </c>
      <c r="F4" s="560"/>
      <c r="G4" s="560"/>
      <c r="H4" s="560"/>
      <c r="I4" s="560"/>
      <c r="J4" s="560"/>
      <c r="K4" s="560"/>
      <c r="L4" s="560"/>
      <c r="M4" s="560"/>
      <c r="N4" s="575" t="str">
        <f>IF(②申請書１!AD9="","",②申請書１!AD9)</f>
        <v/>
      </c>
      <c r="O4" s="575"/>
      <c r="P4" s="575"/>
      <c r="Q4" s="575"/>
      <c r="R4" s="575"/>
      <c r="S4" s="575"/>
      <c r="T4" s="575"/>
      <c r="U4" s="575"/>
      <c r="V4" s="575"/>
      <c r="W4" s="575"/>
      <c r="X4" s="575"/>
      <c r="Y4" s="575"/>
      <c r="Z4" s="575"/>
      <c r="AA4" s="575"/>
      <c r="AB4" s="575"/>
      <c r="AC4" s="575"/>
      <c r="AD4" s="575"/>
      <c r="AE4" s="575"/>
      <c r="AF4" s="575"/>
      <c r="AG4" s="575"/>
      <c r="AH4" s="575"/>
      <c r="AI4" s="575"/>
      <c r="AJ4" s="575"/>
      <c r="AK4" s="575"/>
      <c r="AL4" s="575"/>
      <c r="AM4" s="575"/>
      <c r="AN4" s="575"/>
      <c r="AO4" s="575"/>
      <c r="AP4" s="575"/>
      <c r="AQ4" s="575"/>
      <c r="AR4" s="575"/>
      <c r="AS4" s="575"/>
      <c r="DI4" s="560" t="s">
        <v>569</v>
      </c>
      <c r="DJ4" s="560"/>
      <c r="DK4" s="560"/>
      <c r="DL4" s="560"/>
      <c r="DM4" s="560"/>
      <c r="DN4" s="560"/>
      <c r="DO4" s="560"/>
      <c r="DP4" s="560"/>
      <c r="DQ4" s="560"/>
      <c r="DR4" s="574" t="s">
        <v>439</v>
      </c>
      <c r="DS4" s="574"/>
      <c r="DT4" s="574"/>
      <c r="DU4" s="574"/>
      <c r="DV4" s="574"/>
      <c r="DW4" s="574"/>
      <c r="DX4" s="574"/>
      <c r="DY4" s="574"/>
      <c r="DZ4" s="574"/>
      <c r="EA4" s="574"/>
      <c r="EB4" s="574"/>
      <c r="EC4" s="574"/>
      <c r="ED4" s="574"/>
      <c r="EE4" s="574"/>
      <c r="EF4" s="574"/>
      <c r="EG4" s="574"/>
      <c r="EH4" s="574"/>
      <c r="EI4" s="574"/>
      <c r="EJ4" s="574"/>
      <c r="EK4" s="574"/>
      <c r="EL4" s="574"/>
      <c r="EM4" s="574"/>
      <c r="EN4" s="574"/>
      <c r="EO4" s="574"/>
      <c r="EP4" s="574"/>
      <c r="EQ4" s="574"/>
      <c r="ER4" s="574"/>
      <c r="ES4" s="574"/>
      <c r="ET4" s="574"/>
      <c r="EU4" s="574"/>
      <c r="EV4" s="574"/>
      <c r="EW4" s="574"/>
    </row>
    <row r="5" spans="5:153" ht="42.75" customHeight="1">
      <c r="E5" s="563" t="s">
        <v>569</v>
      </c>
      <c r="F5" s="560"/>
      <c r="G5" s="560"/>
      <c r="H5" s="560"/>
      <c r="I5" s="560"/>
      <c r="J5" s="560"/>
      <c r="K5" s="560"/>
      <c r="L5" s="560"/>
      <c r="M5" s="560"/>
      <c r="N5" s="567" t="str">
        <f>IF(②申請書１!K19="","",②申請書１!K19)</f>
        <v/>
      </c>
      <c r="O5" s="567"/>
      <c r="P5" s="567"/>
      <c r="Q5" s="567"/>
      <c r="R5" s="567"/>
      <c r="S5" s="567"/>
      <c r="T5" s="567"/>
      <c r="U5" s="567"/>
      <c r="V5" s="567"/>
      <c r="W5" s="567"/>
      <c r="X5" s="567"/>
      <c r="Y5" s="567"/>
      <c r="Z5" s="567"/>
      <c r="AA5" s="567"/>
      <c r="AB5" s="567"/>
      <c r="AC5" s="567"/>
      <c r="AD5" s="567"/>
      <c r="AE5" s="441" t="s">
        <v>189</v>
      </c>
      <c r="AF5" s="441"/>
      <c r="AG5" s="441"/>
      <c r="AH5" s="441"/>
      <c r="AI5" s="441"/>
      <c r="AJ5" s="441"/>
      <c r="AK5" s="441"/>
      <c r="AL5" s="441"/>
      <c r="AM5" s="441"/>
      <c r="AN5" s="441"/>
      <c r="AO5" s="441"/>
      <c r="AP5" s="441"/>
      <c r="AQ5" s="441"/>
      <c r="AR5" s="441"/>
      <c r="AS5" s="568"/>
      <c r="AU5" s="17"/>
      <c r="DI5" s="563" t="s">
        <v>569</v>
      </c>
      <c r="DJ5" s="560"/>
      <c r="DK5" s="560"/>
      <c r="DL5" s="560"/>
      <c r="DM5" s="560"/>
      <c r="DN5" s="560"/>
      <c r="DO5" s="560"/>
      <c r="DP5" s="560"/>
      <c r="DQ5" s="560"/>
      <c r="DR5" s="567">
        <v>560000</v>
      </c>
      <c r="DS5" s="567"/>
      <c r="DT5" s="567"/>
      <c r="DU5" s="567"/>
      <c r="DV5" s="567"/>
      <c r="DW5" s="567"/>
      <c r="DX5" s="567"/>
      <c r="DY5" s="567"/>
      <c r="DZ5" s="567"/>
      <c r="EA5" s="567"/>
      <c r="EB5" s="567"/>
      <c r="EC5" s="567"/>
      <c r="ED5" s="567"/>
      <c r="EE5" s="567"/>
      <c r="EF5" s="567"/>
      <c r="EG5" s="567"/>
      <c r="EH5" s="567"/>
      <c r="EI5" s="441" t="s">
        <v>189</v>
      </c>
      <c r="EJ5" s="441"/>
      <c r="EK5" s="441"/>
      <c r="EL5" s="441"/>
      <c r="EM5" s="441"/>
      <c r="EN5" s="441"/>
      <c r="EO5" s="441"/>
      <c r="EP5" s="441"/>
      <c r="EQ5" s="441"/>
      <c r="ER5" s="441"/>
      <c r="ES5" s="441"/>
      <c r="ET5" s="441"/>
      <c r="EU5" s="441"/>
      <c r="EV5" s="441"/>
      <c r="EW5" s="568"/>
    </row>
    <row r="6" spans="5:153" ht="59.25" customHeight="1">
      <c r="E6" s="560" t="s">
        <v>98</v>
      </c>
      <c r="F6" s="560"/>
      <c r="G6" s="560"/>
      <c r="H6" s="560"/>
      <c r="I6" s="560"/>
      <c r="J6" s="560"/>
      <c r="K6" s="560"/>
      <c r="L6" s="560"/>
      <c r="M6" s="560"/>
      <c r="N6" s="576"/>
      <c r="O6" s="576"/>
      <c r="P6" s="576"/>
      <c r="Q6" s="576"/>
      <c r="R6" s="576"/>
      <c r="S6" s="576"/>
      <c r="T6" s="576"/>
      <c r="U6" s="576"/>
      <c r="V6" s="576"/>
      <c r="W6" s="576"/>
      <c r="X6" s="576"/>
      <c r="Y6" s="576"/>
      <c r="Z6" s="576"/>
      <c r="AA6" s="576"/>
      <c r="AB6" s="576"/>
      <c r="AC6" s="576"/>
      <c r="AD6" s="576"/>
      <c r="AE6" s="576"/>
      <c r="AF6" s="576"/>
      <c r="AG6" s="576"/>
      <c r="AH6" s="576"/>
      <c r="AI6" s="576"/>
      <c r="AJ6" s="576"/>
      <c r="AK6" s="576"/>
      <c r="AL6" s="576"/>
      <c r="AM6" s="576"/>
      <c r="AN6" s="576"/>
      <c r="AO6" s="576"/>
      <c r="AP6" s="576"/>
      <c r="AQ6" s="576"/>
      <c r="AR6" s="576"/>
      <c r="AS6" s="576"/>
      <c r="AU6" s="456" t="s">
        <v>757</v>
      </c>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c r="BZ6" s="456"/>
      <c r="CA6" s="456"/>
      <c r="CB6" s="456"/>
      <c r="CC6" s="456"/>
      <c r="CD6" s="456"/>
      <c r="CE6" s="456"/>
      <c r="CF6" s="456"/>
      <c r="CG6" s="456"/>
      <c r="CH6" s="456"/>
      <c r="CI6" s="456"/>
      <c r="CJ6" s="456"/>
      <c r="CK6" s="456"/>
      <c r="CL6" s="456"/>
      <c r="CM6" s="456"/>
      <c r="CN6" s="456"/>
      <c r="CO6" s="456"/>
      <c r="CP6" s="456"/>
      <c r="CQ6" s="456"/>
      <c r="CR6" s="456"/>
      <c r="CS6" s="456"/>
      <c r="CT6" s="456"/>
      <c r="CU6" s="456"/>
      <c r="CV6" s="456"/>
      <c r="CW6" s="456"/>
      <c r="CX6" s="456"/>
      <c r="CY6" s="456"/>
      <c r="CZ6" s="456"/>
      <c r="DA6" s="456"/>
      <c r="DB6" s="456"/>
      <c r="DC6" s="456"/>
      <c r="DD6" s="456"/>
      <c r="DE6" s="456"/>
      <c r="DF6" s="456"/>
      <c r="DG6" s="456"/>
      <c r="DH6" s="456"/>
      <c r="DI6" s="560" t="s">
        <v>572</v>
      </c>
      <c r="DJ6" s="560"/>
      <c r="DK6" s="560"/>
      <c r="DL6" s="560"/>
      <c r="DM6" s="560"/>
      <c r="DN6" s="560"/>
      <c r="DO6" s="560"/>
      <c r="DP6" s="560"/>
      <c r="DQ6" s="560"/>
      <c r="DR6" s="561" t="s">
        <v>576</v>
      </c>
      <c r="DS6" s="562"/>
      <c r="DT6" s="562"/>
      <c r="DU6" s="562"/>
      <c r="DV6" s="562"/>
      <c r="DW6" s="562"/>
      <c r="DX6" s="562"/>
      <c r="DY6" s="562"/>
      <c r="DZ6" s="562"/>
      <c r="EA6" s="562"/>
      <c r="EB6" s="562"/>
      <c r="EC6" s="562"/>
      <c r="ED6" s="562"/>
      <c r="EE6" s="562"/>
      <c r="EF6" s="562"/>
      <c r="EG6" s="562"/>
      <c r="EH6" s="562"/>
      <c r="EI6" s="562"/>
      <c r="EJ6" s="562"/>
      <c r="EK6" s="562"/>
      <c r="EL6" s="562"/>
      <c r="EM6" s="562"/>
      <c r="EN6" s="562"/>
      <c r="EO6" s="562"/>
      <c r="EP6" s="562"/>
      <c r="EQ6" s="562"/>
      <c r="ER6" s="562"/>
      <c r="ES6" s="562"/>
      <c r="ET6" s="562"/>
      <c r="EU6" s="562"/>
      <c r="EV6" s="562"/>
      <c r="EW6" s="562"/>
    </row>
    <row r="7" spans="5:153" ht="59.25" customHeight="1">
      <c r="E7" s="563" t="s">
        <v>572</v>
      </c>
      <c r="F7" s="563"/>
      <c r="G7" s="563"/>
      <c r="H7" s="563"/>
      <c r="I7" s="563"/>
      <c r="J7" s="563"/>
      <c r="K7" s="563"/>
      <c r="L7" s="563"/>
      <c r="M7" s="563"/>
      <c r="N7" s="578"/>
      <c r="O7" s="579"/>
      <c r="P7" s="579"/>
      <c r="Q7" s="579"/>
      <c r="R7" s="579"/>
      <c r="S7" s="579"/>
      <c r="T7" s="579"/>
      <c r="U7" s="579"/>
      <c r="V7" s="579"/>
      <c r="W7" s="579"/>
      <c r="X7" s="579"/>
      <c r="Y7" s="579"/>
      <c r="Z7" s="579"/>
      <c r="AA7" s="579"/>
      <c r="AB7" s="579"/>
      <c r="AC7" s="579"/>
      <c r="AD7" s="579"/>
      <c r="AE7" s="579"/>
      <c r="AF7" s="579"/>
      <c r="AG7" s="579"/>
      <c r="AH7" s="579"/>
      <c r="AI7" s="579"/>
      <c r="AJ7" s="579"/>
      <c r="AK7" s="579"/>
      <c r="AL7" s="579"/>
      <c r="AM7" s="579"/>
      <c r="AN7" s="579"/>
      <c r="AO7" s="579"/>
      <c r="AP7" s="579"/>
      <c r="AQ7" s="579"/>
      <c r="AR7" s="579"/>
      <c r="AS7" s="580"/>
      <c r="AU7" s="429" t="s">
        <v>570</v>
      </c>
      <c r="AV7" s="441"/>
      <c r="AW7" s="441"/>
      <c r="AX7" s="441"/>
      <c r="AY7" s="441"/>
      <c r="AZ7" s="441"/>
      <c r="BA7" s="441"/>
      <c r="BB7" s="441"/>
      <c r="BC7" s="441"/>
      <c r="BD7" s="441"/>
      <c r="BE7" s="441"/>
      <c r="BF7" s="441"/>
      <c r="BG7" s="441"/>
      <c r="BH7" s="441"/>
      <c r="BI7" s="441"/>
      <c r="BJ7" s="441"/>
      <c r="BK7" s="441"/>
      <c r="BL7" s="441"/>
      <c r="BM7" s="441"/>
      <c r="BN7" s="441"/>
      <c r="BO7" s="441"/>
      <c r="BP7" s="441"/>
      <c r="BQ7" s="441"/>
      <c r="BR7" s="441"/>
      <c r="BS7" s="441"/>
      <c r="BT7" s="441"/>
      <c r="BU7" s="441"/>
      <c r="BV7" s="441"/>
      <c r="BW7" s="441"/>
      <c r="BX7" s="441"/>
      <c r="BY7" s="441"/>
      <c r="BZ7" s="441"/>
      <c r="CA7" s="441"/>
      <c r="CB7" s="441"/>
      <c r="CC7" s="441"/>
      <c r="CD7" s="441"/>
      <c r="CE7" s="441"/>
      <c r="DI7" s="563" t="s">
        <v>573</v>
      </c>
      <c r="DJ7" s="563"/>
      <c r="DK7" s="563"/>
      <c r="DL7" s="563"/>
      <c r="DM7" s="563"/>
      <c r="DN7" s="563"/>
      <c r="DO7" s="563"/>
      <c r="DP7" s="563"/>
      <c r="DQ7" s="563"/>
      <c r="DR7" s="564">
        <v>8</v>
      </c>
      <c r="DS7" s="565"/>
      <c r="DT7" s="565"/>
      <c r="DU7" s="565"/>
      <c r="DV7" s="565"/>
      <c r="DW7" s="565"/>
      <c r="DX7" s="565"/>
      <c r="DY7" s="565"/>
      <c r="DZ7" s="565"/>
      <c r="EA7" s="565"/>
      <c r="EB7" s="565"/>
      <c r="EC7" s="565"/>
      <c r="ED7" s="565"/>
      <c r="EE7" s="565"/>
      <c r="EF7" s="565"/>
      <c r="EG7" s="565"/>
      <c r="EH7" s="565"/>
      <c r="EI7" s="565"/>
      <c r="EJ7" s="565"/>
      <c r="EK7" s="565"/>
      <c r="EL7" s="565"/>
      <c r="EM7" s="565"/>
      <c r="EN7" s="565"/>
      <c r="EO7" s="565"/>
      <c r="EP7" s="565"/>
      <c r="EQ7" s="565"/>
      <c r="ER7" s="565"/>
      <c r="ES7" s="565"/>
      <c r="ET7" s="565"/>
      <c r="EU7" s="565"/>
      <c r="EV7" s="565"/>
      <c r="EW7" s="566"/>
    </row>
    <row r="8" spans="5:153" ht="59.25" customHeight="1">
      <c r="E8" s="563" t="s">
        <v>573</v>
      </c>
      <c r="F8" s="560"/>
      <c r="G8" s="560"/>
      <c r="H8" s="560"/>
      <c r="I8" s="560"/>
      <c r="J8" s="560"/>
      <c r="K8" s="560"/>
      <c r="L8" s="560"/>
      <c r="M8" s="560"/>
      <c r="N8" s="577"/>
      <c r="O8" s="577"/>
      <c r="P8" s="577"/>
      <c r="Q8" s="577"/>
      <c r="R8" s="577"/>
      <c r="S8" s="577"/>
      <c r="T8" s="577"/>
      <c r="U8" s="577"/>
      <c r="V8" s="577"/>
      <c r="W8" s="577"/>
      <c r="X8" s="577"/>
      <c r="Y8" s="577"/>
      <c r="Z8" s="577"/>
      <c r="AA8" s="577"/>
      <c r="AB8" s="577"/>
      <c r="AC8" s="577"/>
      <c r="AD8" s="577"/>
      <c r="AE8" s="441" t="s">
        <v>189</v>
      </c>
      <c r="AF8" s="441"/>
      <c r="AG8" s="441"/>
      <c r="AH8" s="441"/>
      <c r="AI8" s="441"/>
      <c r="AJ8" s="441"/>
      <c r="AK8" s="441"/>
      <c r="AL8" s="441"/>
      <c r="AM8" s="441"/>
      <c r="AN8" s="441"/>
      <c r="AO8" s="441"/>
      <c r="AP8" s="441"/>
      <c r="AQ8" s="441"/>
      <c r="AR8" s="441"/>
      <c r="AS8" s="568"/>
      <c r="AU8" s="429" t="s">
        <v>571</v>
      </c>
      <c r="AV8" s="441"/>
      <c r="AW8" s="441"/>
      <c r="AX8" s="441"/>
      <c r="AY8" s="441"/>
      <c r="AZ8" s="441"/>
      <c r="BA8" s="441"/>
      <c r="BB8" s="441"/>
      <c r="BC8" s="441"/>
      <c r="BD8" s="441"/>
      <c r="BE8" s="441"/>
      <c r="BF8" s="441"/>
      <c r="BG8" s="441"/>
      <c r="BH8" s="441"/>
      <c r="BI8" s="441"/>
      <c r="BJ8" s="441"/>
      <c r="BK8" s="441"/>
      <c r="BL8" s="441"/>
      <c r="BM8" s="441"/>
      <c r="BN8" s="441"/>
      <c r="BO8" s="441"/>
      <c r="BP8" s="441"/>
      <c r="BQ8" s="441"/>
      <c r="BR8" s="441"/>
      <c r="BS8" s="441"/>
      <c r="BT8" s="441"/>
      <c r="BU8" s="441"/>
      <c r="BV8" s="441"/>
      <c r="BW8" s="441"/>
      <c r="BX8" s="441"/>
      <c r="BY8" s="441"/>
      <c r="BZ8" s="441"/>
      <c r="CA8" s="441"/>
      <c r="CB8" s="441"/>
      <c r="CC8" s="441"/>
      <c r="CD8" s="441"/>
      <c r="CE8" s="441"/>
      <c r="DI8" s="563" t="s">
        <v>574</v>
      </c>
      <c r="DJ8" s="560"/>
      <c r="DK8" s="560"/>
      <c r="DL8" s="560"/>
      <c r="DM8" s="560"/>
      <c r="DN8" s="560"/>
      <c r="DO8" s="560"/>
      <c r="DP8" s="560"/>
      <c r="DQ8" s="560"/>
      <c r="DR8" s="567">
        <v>200000</v>
      </c>
      <c r="DS8" s="567"/>
      <c r="DT8" s="567"/>
      <c r="DU8" s="567"/>
      <c r="DV8" s="567"/>
      <c r="DW8" s="567"/>
      <c r="DX8" s="567"/>
      <c r="DY8" s="567"/>
      <c r="DZ8" s="567"/>
      <c r="EA8" s="567"/>
      <c r="EB8" s="567"/>
      <c r="EC8" s="567"/>
      <c r="ED8" s="567"/>
      <c r="EE8" s="567"/>
      <c r="EF8" s="567"/>
      <c r="EG8" s="567"/>
      <c r="EH8" s="567"/>
      <c r="EI8" s="441" t="s">
        <v>189</v>
      </c>
      <c r="EJ8" s="441"/>
      <c r="EK8" s="441"/>
      <c r="EL8" s="441"/>
      <c r="EM8" s="441"/>
      <c r="EN8" s="441"/>
      <c r="EO8" s="441"/>
      <c r="EP8" s="441"/>
      <c r="EQ8" s="441"/>
      <c r="ER8" s="441"/>
      <c r="ES8" s="441"/>
      <c r="ET8" s="441"/>
      <c r="EU8" s="441"/>
      <c r="EV8" s="441"/>
      <c r="EW8" s="568"/>
    </row>
    <row r="9" spans="5:153" ht="59.25" customHeight="1">
      <c r="E9" s="563" t="s">
        <v>574</v>
      </c>
      <c r="F9" s="560"/>
      <c r="G9" s="560"/>
      <c r="H9" s="560"/>
      <c r="I9" s="560"/>
      <c r="J9" s="560"/>
      <c r="K9" s="560"/>
      <c r="L9" s="560"/>
      <c r="M9" s="560"/>
      <c r="N9" s="581"/>
      <c r="O9" s="581"/>
      <c r="P9" s="581"/>
      <c r="Q9" s="581"/>
      <c r="R9" s="581"/>
      <c r="S9" s="581"/>
      <c r="T9" s="581"/>
      <c r="U9" s="581"/>
      <c r="V9" s="581"/>
      <c r="W9" s="581"/>
      <c r="X9" s="581"/>
      <c r="Y9" s="581"/>
      <c r="Z9" s="581"/>
      <c r="AA9" s="581"/>
      <c r="AB9" s="581"/>
      <c r="AC9" s="581"/>
      <c r="AD9" s="581"/>
      <c r="AE9" s="581"/>
      <c r="AF9" s="581"/>
      <c r="AG9" s="581"/>
      <c r="AH9" s="581"/>
      <c r="AI9" s="581"/>
      <c r="AJ9" s="581"/>
      <c r="AK9" s="581"/>
      <c r="AL9" s="581"/>
      <c r="AM9" s="581"/>
      <c r="AN9" s="581"/>
      <c r="AO9" s="581"/>
      <c r="AP9" s="581"/>
      <c r="AQ9" s="581"/>
      <c r="AR9" s="581"/>
      <c r="AS9" s="581"/>
      <c r="AU9" s="429" t="s">
        <v>404</v>
      </c>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DI9" s="563" t="s">
        <v>575</v>
      </c>
      <c r="DJ9" s="560"/>
      <c r="DK9" s="560"/>
      <c r="DL9" s="560"/>
      <c r="DM9" s="560"/>
      <c r="DN9" s="560"/>
      <c r="DO9" s="560"/>
      <c r="DP9" s="560"/>
      <c r="DQ9" s="560"/>
      <c r="DR9" s="560">
        <v>11</v>
      </c>
      <c r="DS9" s="560"/>
      <c r="DT9" s="560"/>
      <c r="DU9" s="560"/>
      <c r="DV9" s="560"/>
      <c r="DW9" s="560"/>
      <c r="DX9" s="560"/>
      <c r="DY9" s="560"/>
      <c r="DZ9" s="560"/>
      <c r="EA9" s="560"/>
      <c r="EB9" s="560"/>
      <c r="EC9" s="560"/>
      <c r="ED9" s="560"/>
      <c r="EE9" s="560"/>
      <c r="EF9" s="560"/>
      <c r="EG9" s="560"/>
      <c r="EH9" s="560"/>
      <c r="EI9" s="560"/>
      <c r="EJ9" s="560"/>
      <c r="EK9" s="560"/>
      <c r="EL9" s="560"/>
      <c r="EM9" s="560"/>
      <c r="EN9" s="560"/>
      <c r="EO9" s="560"/>
      <c r="EP9" s="560"/>
      <c r="EQ9" s="560"/>
      <c r="ER9" s="560"/>
      <c r="ES9" s="560"/>
      <c r="ET9" s="560"/>
      <c r="EU9" s="560"/>
      <c r="EV9" s="560"/>
      <c r="EW9" s="560"/>
    </row>
    <row r="10" spans="5:153" ht="59.25" customHeight="1">
      <c r="E10" s="563" t="s">
        <v>575</v>
      </c>
      <c r="F10" s="560"/>
      <c r="G10" s="560"/>
      <c r="H10" s="560"/>
      <c r="I10" s="560"/>
      <c r="J10" s="560"/>
      <c r="K10" s="560"/>
      <c r="L10" s="560"/>
      <c r="M10" s="560"/>
      <c r="N10" s="569" t="str">
        <f>IF(N5="","",N5-N8)</f>
        <v/>
      </c>
      <c r="O10" s="569"/>
      <c r="P10" s="569"/>
      <c r="Q10" s="569"/>
      <c r="R10" s="569"/>
      <c r="S10" s="569"/>
      <c r="T10" s="569"/>
      <c r="U10" s="569"/>
      <c r="V10" s="569"/>
      <c r="W10" s="569"/>
      <c r="X10" s="569"/>
      <c r="Y10" s="569"/>
      <c r="Z10" s="569"/>
      <c r="AA10" s="569"/>
      <c r="AB10" s="569"/>
      <c r="AC10" s="569"/>
      <c r="AD10" s="569"/>
      <c r="AE10" s="570" t="s">
        <v>189</v>
      </c>
      <c r="AF10" s="570"/>
      <c r="AG10" s="570"/>
      <c r="AH10" s="570"/>
      <c r="AI10" s="570"/>
      <c r="AJ10" s="570"/>
      <c r="AK10" s="570"/>
      <c r="AL10" s="570"/>
      <c r="AM10" s="570"/>
      <c r="AN10" s="570"/>
      <c r="AO10" s="570"/>
      <c r="AP10" s="570"/>
      <c r="AQ10" s="570"/>
      <c r="AR10" s="570"/>
      <c r="AS10" s="571"/>
      <c r="AU10" s="429" t="s">
        <v>245</v>
      </c>
      <c r="AV10" s="441"/>
      <c r="AW10" s="441"/>
      <c r="AX10" s="441"/>
      <c r="AY10" s="441"/>
      <c r="AZ10" s="441"/>
      <c r="BA10" s="441"/>
      <c r="BB10" s="441"/>
      <c r="BC10" s="441"/>
      <c r="BD10" s="441"/>
      <c r="BE10" s="441"/>
      <c r="BF10" s="441"/>
      <c r="BG10" s="441"/>
      <c r="BH10" s="441"/>
      <c r="BI10" s="441"/>
      <c r="BJ10" s="441"/>
      <c r="BK10" s="441"/>
      <c r="BL10" s="441"/>
      <c r="BM10" s="441"/>
      <c r="BN10" s="441"/>
      <c r="BO10" s="441"/>
      <c r="BP10" s="441"/>
      <c r="BQ10" s="441"/>
      <c r="BR10" s="441"/>
      <c r="BS10" s="441"/>
      <c r="BT10" s="441"/>
      <c r="BU10" s="441"/>
      <c r="BV10" s="441"/>
      <c r="BW10" s="441"/>
      <c r="BX10" s="441"/>
      <c r="BY10" s="441"/>
      <c r="BZ10" s="441"/>
      <c r="CA10" s="441"/>
      <c r="CB10" s="441"/>
      <c r="CC10" s="441"/>
      <c r="CD10" s="441"/>
      <c r="CE10" s="441"/>
      <c r="DI10" s="563" t="s">
        <v>244</v>
      </c>
      <c r="DJ10" s="560"/>
      <c r="DK10" s="560"/>
      <c r="DL10" s="560"/>
      <c r="DM10" s="560"/>
      <c r="DN10" s="560"/>
      <c r="DO10" s="560"/>
      <c r="DP10" s="560"/>
      <c r="DQ10" s="560"/>
      <c r="DR10" s="569">
        <f>IF(DR5="","",DR5-DR8)</f>
        <v>360000</v>
      </c>
      <c r="DS10" s="569"/>
      <c r="DT10" s="569"/>
      <c r="DU10" s="569"/>
      <c r="DV10" s="569"/>
      <c r="DW10" s="569"/>
      <c r="DX10" s="569"/>
      <c r="DY10" s="569"/>
      <c r="DZ10" s="569"/>
      <c r="EA10" s="569"/>
      <c r="EB10" s="569"/>
      <c r="EC10" s="569"/>
      <c r="ED10" s="569"/>
      <c r="EE10" s="569"/>
      <c r="EF10" s="569"/>
      <c r="EG10" s="569"/>
      <c r="EH10" s="569"/>
      <c r="EI10" s="570" t="s">
        <v>189</v>
      </c>
      <c r="EJ10" s="570"/>
      <c r="EK10" s="570"/>
      <c r="EL10" s="570"/>
      <c r="EM10" s="570"/>
      <c r="EN10" s="570"/>
      <c r="EO10" s="570"/>
      <c r="EP10" s="570"/>
      <c r="EQ10" s="570"/>
      <c r="ER10" s="570"/>
      <c r="ES10" s="570"/>
      <c r="ET10" s="570"/>
      <c r="EU10" s="570"/>
      <c r="EV10" s="570"/>
      <c r="EW10" s="571"/>
    </row>
    <row r="11" spans="5:153" ht="18.75" customHeight="1">
      <c r="AY11" s="7"/>
      <c r="AZ11" s="7"/>
      <c r="BF11" s="7"/>
      <c r="BX11" s="7"/>
    </row>
    <row r="12" spans="5:153" ht="18.75" customHeight="1">
      <c r="E12" s="16" t="s">
        <v>99</v>
      </c>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Y12" s="7"/>
      <c r="AZ12" s="7"/>
      <c r="BF12" s="7"/>
      <c r="BX12" s="7"/>
    </row>
    <row r="13" spans="5:153" ht="188.25" customHeight="1">
      <c r="E13" s="456" t="s">
        <v>620</v>
      </c>
      <c r="F13" s="504"/>
      <c r="G13" s="504"/>
      <c r="H13" s="504"/>
      <c r="I13" s="504"/>
      <c r="J13" s="504"/>
      <c r="K13" s="504"/>
      <c r="L13" s="504"/>
      <c r="M13" s="504"/>
      <c r="N13" s="504"/>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504"/>
      <c r="AP13" s="504"/>
      <c r="AQ13" s="504"/>
      <c r="AR13" s="504"/>
      <c r="AS13" s="504"/>
      <c r="AY13" s="7"/>
      <c r="AZ13" s="7"/>
      <c r="BF13" s="7"/>
      <c r="BX13" s="7"/>
    </row>
    <row r="14" spans="5:153" ht="18.75" customHeight="1">
      <c r="AY14" s="7"/>
      <c r="AZ14" s="7"/>
      <c r="BF14" s="7"/>
      <c r="BX14" s="7"/>
    </row>
    <row r="15" spans="5:153" ht="18.75" customHeight="1">
      <c r="AY15" s="7"/>
      <c r="AZ15" s="7"/>
      <c r="BF15" s="7"/>
      <c r="BX15" s="7"/>
    </row>
    <row r="16" spans="5:153" ht="18.75" customHeight="1">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Y16" s="7"/>
      <c r="AZ16" s="7"/>
      <c r="BF16" s="7"/>
      <c r="BX16" s="7"/>
    </row>
    <row r="17" spans="6:76" ht="18.75" customHeight="1">
      <c r="AY17" s="7"/>
      <c r="AZ17" s="7"/>
      <c r="BF17" s="7"/>
      <c r="BX17" s="7"/>
    </row>
    <row r="18" spans="6:76" ht="18.75" customHeight="1">
      <c r="AY18" s="7"/>
      <c r="AZ18" s="7"/>
      <c r="BF18" s="7"/>
      <c r="BX18" s="7"/>
    </row>
    <row r="19" spans="6:76" ht="18.75" customHeight="1">
      <c r="AY19" s="7"/>
      <c r="AZ19" s="7"/>
      <c r="BF19" s="7"/>
      <c r="BX19" s="7"/>
    </row>
    <row r="20" spans="6:76" ht="18.75" customHeight="1">
      <c r="AY20" s="7"/>
      <c r="AZ20" s="7"/>
      <c r="BF20" s="7"/>
      <c r="BX20" s="7"/>
    </row>
    <row r="21" spans="6:76" ht="18.75" customHeight="1">
      <c r="AY21" s="7"/>
      <c r="AZ21" s="7"/>
      <c r="BF21" s="7"/>
      <c r="BX21" s="7"/>
    </row>
    <row r="22" spans="6:76" ht="18.75" customHeight="1">
      <c r="AY22" s="7"/>
      <c r="AZ22" s="7"/>
      <c r="BF22" s="7"/>
      <c r="BX22" s="7"/>
    </row>
    <row r="23" spans="6:76" ht="18.75" customHeight="1">
      <c r="AY23" s="7"/>
      <c r="AZ23" s="7"/>
      <c r="BF23" s="7"/>
      <c r="BX23" s="7"/>
    </row>
    <row r="24" spans="6:76" ht="18.75" customHeight="1">
      <c r="AY24" s="7"/>
      <c r="AZ24" s="7"/>
      <c r="BF24" s="7"/>
      <c r="BX24" s="7"/>
    </row>
    <row r="25" spans="6:76" ht="18.75" customHeight="1">
      <c r="AY25" s="7"/>
      <c r="AZ25" s="7"/>
      <c r="BF25" s="7"/>
      <c r="BX25" s="7"/>
    </row>
    <row r="26" spans="6:76" ht="18.75" customHeight="1">
      <c r="AY26" s="7"/>
      <c r="AZ26" s="7"/>
      <c r="BF26" s="7"/>
      <c r="BX26" s="7"/>
    </row>
    <row r="27" spans="6:76" ht="18.75" customHeight="1">
      <c r="F27" s="17"/>
      <c r="G27" s="17"/>
      <c r="H27" s="17"/>
      <c r="I27" s="17"/>
      <c r="J27" s="17"/>
      <c r="K27" s="17"/>
      <c r="L27" s="17"/>
      <c r="M27" s="17"/>
      <c r="N27" s="17"/>
      <c r="O27" s="17"/>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Y27" s="7"/>
      <c r="AZ27" s="7"/>
      <c r="BF27" s="7"/>
      <c r="BX27" s="7"/>
    </row>
    <row r="28" spans="6:76" ht="18.75" customHeight="1">
      <c r="AY28" s="7"/>
      <c r="AZ28" s="7"/>
      <c r="BF28" s="7"/>
      <c r="BX28" s="7"/>
    </row>
    <row r="29" spans="6:76" ht="18.75" customHeight="1">
      <c r="F29" s="17"/>
      <c r="G29" s="17"/>
      <c r="H29" s="17"/>
      <c r="I29" s="17"/>
      <c r="J29" s="17"/>
      <c r="K29" s="17"/>
      <c r="L29" s="17"/>
      <c r="M29" s="17"/>
      <c r="N29" s="17"/>
      <c r="O29" s="17"/>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Y29" s="7"/>
      <c r="AZ29" s="7"/>
      <c r="BF29" s="7"/>
      <c r="BX29" s="7"/>
    </row>
    <row r="30" spans="6:76" ht="18.75" customHeight="1">
      <c r="AY30" s="7"/>
      <c r="AZ30" s="7"/>
      <c r="BF30" s="7"/>
      <c r="BX30" s="7"/>
    </row>
    <row r="31" spans="6:76" ht="18.75" customHeight="1">
      <c r="AY31" s="7"/>
      <c r="AZ31" s="7"/>
      <c r="BF31" s="7"/>
      <c r="BX31" s="7"/>
    </row>
    <row r="32" spans="6:76" ht="18.75" customHeight="1">
      <c r="AY32" s="7"/>
      <c r="AZ32" s="7"/>
      <c r="BF32" s="7"/>
      <c r="BX32" s="7"/>
    </row>
    <row r="33" spans="5:76" ht="18.75" customHeight="1">
      <c r="AY33" s="7"/>
      <c r="AZ33" s="7"/>
      <c r="BF33" s="7"/>
      <c r="BX33" s="7"/>
    </row>
    <row r="34" spans="5:76" ht="18.75" customHeight="1">
      <c r="AY34" s="7"/>
      <c r="AZ34" s="7"/>
      <c r="BF34" s="7"/>
      <c r="BX34" s="7"/>
    </row>
    <row r="35" spans="5:76" ht="18.75" customHeight="1">
      <c r="AY35" s="7"/>
      <c r="AZ35" s="7"/>
      <c r="BF35" s="7"/>
      <c r="BX35" s="7"/>
    </row>
    <row r="41" spans="5:76" ht="18.75" customHeight="1">
      <c r="E41" s="25"/>
      <c r="F41" s="17"/>
      <c r="G41" s="17"/>
      <c r="H41" s="17"/>
      <c r="I41" s="17"/>
      <c r="J41" s="17"/>
      <c r="K41" s="17"/>
      <c r="L41" s="17"/>
      <c r="M41" s="17"/>
      <c r="N41" s="17"/>
      <c r="O41" s="17"/>
      <c r="P41" s="17"/>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row>
    <row r="42" spans="5:76" ht="18.75" customHeight="1">
      <c r="E42" s="17"/>
      <c r="F42" s="17"/>
      <c r="G42" s="17"/>
      <c r="H42" s="17"/>
      <c r="I42" s="17"/>
      <c r="J42" s="17"/>
      <c r="K42" s="17"/>
      <c r="L42" s="17"/>
      <c r="M42" s="17"/>
      <c r="N42" s="17"/>
      <c r="O42" s="17"/>
      <c r="P42" s="17"/>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U42" s="17"/>
    </row>
    <row r="43" spans="5:76" ht="18.75" customHeight="1">
      <c r="E43" s="17"/>
      <c r="F43" s="17"/>
      <c r="G43" s="17"/>
      <c r="H43" s="17"/>
      <c r="I43" s="17"/>
      <c r="J43" s="17"/>
      <c r="K43" s="17"/>
      <c r="L43" s="17"/>
      <c r="M43" s="17"/>
      <c r="N43" s="17"/>
      <c r="O43" s="17"/>
      <c r="P43" s="17"/>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U43" s="25"/>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row>
    <row r="44" spans="5:76" ht="18.75" customHeight="1">
      <c r="E44" s="17"/>
      <c r="F44" s="17"/>
      <c r="G44" s="17"/>
      <c r="H44" s="17"/>
      <c r="I44" s="17"/>
      <c r="J44" s="17"/>
      <c r="K44" s="17"/>
      <c r="L44" s="17"/>
      <c r="M44" s="17"/>
      <c r="N44" s="17"/>
      <c r="O44" s="17"/>
      <c r="P44" s="17"/>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U44" s="21"/>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row>
    <row r="48" spans="5:76" ht="18.75" customHeight="1">
      <c r="E48" s="17"/>
      <c r="F48" s="17"/>
      <c r="G48" s="17"/>
      <c r="H48" s="17"/>
      <c r="I48" s="17"/>
      <c r="J48" s="17"/>
      <c r="K48" s="17"/>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row>
    <row r="49" spans="5:72" ht="18.75" customHeight="1">
      <c r="E49" s="17"/>
      <c r="F49" s="17"/>
      <c r="G49" s="17"/>
      <c r="H49" s="17"/>
      <c r="I49" s="17"/>
      <c r="J49" s="17"/>
      <c r="K49" s="17"/>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row>
    <row r="50" spans="5:72" ht="18.75" customHeight="1">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row>
    <row r="51" spans="5:72" ht="18.75" customHeight="1">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row>
    <row r="52" spans="5:72" ht="18.75" customHeight="1">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row>
    <row r="53" spans="5:72" ht="18.75" customHeight="1">
      <c r="E53" s="27"/>
      <c r="F53" s="27"/>
      <c r="G53" s="27"/>
      <c r="H53" s="27"/>
      <c r="I53" s="27"/>
      <c r="J53" s="27"/>
      <c r="K53" s="27"/>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row>
    <row r="54" spans="5:72" ht="18.75" customHeight="1">
      <c r="E54" s="17"/>
      <c r="F54" s="17"/>
      <c r="G54" s="17"/>
      <c r="H54" s="17"/>
      <c r="I54" s="17"/>
      <c r="J54" s="17"/>
      <c r="K54" s="17"/>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row>
    <row r="55" spans="5:72" ht="18.75" customHeight="1">
      <c r="E55" s="17"/>
      <c r="F55" s="17"/>
      <c r="G55" s="17"/>
      <c r="H55" s="17"/>
      <c r="I55" s="17"/>
      <c r="J55" s="17"/>
      <c r="K55" s="17"/>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row>
    <row r="57" spans="5:72" ht="18.75" customHeight="1">
      <c r="E57" s="17"/>
      <c r="F57" s="17"/>
      <c r="G57" s="17"/>
      <c r="H57" s="17"/>
      <c r="I57" s="17"/>
      <c r="J57" s="17"/>
      <c r="K57" s="17"/>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row>
    <row r="58" spans="5:72" ht="18.75" customHeight="1">
      <c r="E58" s="17"/>
      <c r="F58" s="17"/>
      <c r="G58" s="17"/>
      <c r="H58" s="17"/>
      <c r="I58" s="17"/>
      <c r="J58" s="17"/>
      <c r="K58" s="17"/>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row>
    <row r="59" spans="5:72" ht="18.75" customHeight="1">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row>
    <row r="60" spans="5:72" ht="18.75" customHeight="1">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row>
    <row r="61" spans="5:72" ht="18.75" customHeight="1">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row>
    <row r="62" spans="5:72" ht="18.75" customHeight="1">
      <c r="E62" s="27"/>
      <c r="F62" s="27"/>
      <c r="G62" s="27"/>
      <c r="H62" s="27"/>
      <c r="I62" s="27"/>
      <c r="J62" s="27"/>
      <c r="K62" s="27"/>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row>
    <row r="63" spans="5:72" ht="18.75" customHeight="1">
      <c r="E63" s="17"/>
      <c r="F63" s="17"/>
      <c r="G63" s="17"/>
      <c r="H63" s="17"/>
      <c r="I63" s="17"/>
      <c r="J63" s="17"/>
      <c r="K63" s="17"/>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row>
    <row r="64" spans="5:72" ht="18.75" customHeight="1">
      <c r="E64" s="17"/>
      <c r="F64" s="17"/>
      <c r="G64" s="17"/>
      <c r="H64" s="17"/>
      <c r="I64" s="17"/>
      <c r="J64" s="17"/>
      <c r="K64" s="17"/>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row>
    <row r="65" spans="5:72" ht="18.75" customHeight="1">
      <c r="AU65" s="19"/>
    </row>
    <row r="66" spans="5:72" ht="18.75" customHeight="1">
      <c r="E66" s="17"/>
      <c r="F66" s="17"/>
      <c r="G66" s="17"/>
      <c r="H66" s="17"/>
      <c r="I66" s="17"/>
      <c r="J66" s="17"/>
      <c r="K66" s="17"/>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row>
    <row r="67" spans="5:72" ht="18.75" customHeight="1">
      <c r="E67" s="17"/>
      <c r="F67" s="17"/>
      <c r="G67" s="17"/>
      <c r="H67" s="17"/>
      <c r="I67" s="17"/>
      <c r="J67" s="17"/>
      <c r="K67" s="17"/>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row>
    <row r="71" spans="5:72" ht="18.75" customHeight="1">
      <c r="E71" s="27"/>
      <c r="F71" s="27"/>
      <c r="G71" s="27"/>
      <c r="H71" s="27"/>
      <c r="I71" s="27"/>
      <c r="J71" s="27"/>
      <c r="K71" s="27"/>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row>
    <row r="72" spans="5:72" ht="18.75" customHeight="1">
      <c r="E72" s="17"/>
      <c r="F72" s="17"/>
      <c r="G72" s="17"/>
      <c r="H72" s="17"/>
      <c r="I72" s="17"/>
      <c r="J72" s="17"/>
      <c r="K72" s="17"/>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row>
    <row r="73" spans="5:72" ht="18.75" customHeight="1">
      <c r="E73" s="17"/>
      <c r="F73" s="17"/>
      <c r="G73" s="17"/>
      <c r="H73" s="17"/>
      <c r="I73" s="17"/>
      <c r="J73" s="17"/>
      <c r="K73" s="17"/>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row>
    <row r="74" spans="5:72" ht="18.75" customHeight="1">
      <c r="AU74" s="24"/>
    </row>
    <row r="76" spans="5:72" ht="18.75" customHeight="1">
      <c r="E76" s="17"/>
      <c r="F76" s="17"/>
      <c r="G76" s="17"/>
      <c r="H76" s="17"/>
      <c r="I76" s="17"/>
      <c r="J76" s="17"/>
      <c r="K76" s="17"/>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V76" s="26"/>
      <c r="AW76" s="26"/>
      <c r="AX76" s="26"/>
      <c r="AY76" s="26"/>
      <c r="AZ76" s="26"/>
      <c r="BA76" s="26"/>
      <c r="BB76" s="26"/>
      <c r="BC76" s="26"/>
      <c r="BD76" s="26"/>
      <c r="BE76" s="26"/>
      <c r="BF76" s="26"/>
      <c r="BG76" s="26"/>
      <c r="BH76" s="26"/>
      <c r="BI76" s="26"/>
      <c r="BJ76" s="26"/>
      <c r="BK76" s="26"/>
      <c r="BL76" s="26"/>
      <c r="BM76" s="26"/>
      <c r="BN76" s="26"/>
    </row>
    <row r="77" spans="5:72" ht="18.75" customHeight="1">
      <c r="E77" s="17"/>
      <c r="F77" s="17"/>
      <c r="G77" s="17"/>
      <c r="H77" s="17"/>
      <c r="I77" s="17"/>
      <c r="J77" s="17"/>
      <c r="K77" s="17"/>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row>
    <row r="78" spans="5:72" ht="18.75" customHeight="1">
      <c r="E78" s="17"/>
      <c r="F78" s="17"/>
      <c r="G78" s="17"/>
      <c r="H78" s="17"/>
      <c r="I78" s="17"/>
      <c r="J78" s="17"/>
      <c r="K78" s="17"/>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row>
    <row r="81" spans="5:72" ht="18.75" customHeight="1">
      <c r="E81" s="17"/>
      <c r="F81" s="17"/>
      <c r="G81" s="17"/>
      <c r="H81" s="17"/>
      <c r="I81" s="17"/>
      <c r="J81" s="17"/>
      <c r="K81" s="17"/>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row>
  </sheetData>
  <sheetProtection sheet="1" formatCells="0" formatColumns="0" formatRows="0" selectLockedCells="1"/>
  <mergeCells count="46">
    <mergeCell ref="E13:AS13"/>
    <mergeCell ref="AU6:DH6"/>
    <mergeCell ref="N8:AD8"/>
    <mergeCell ref="AE8:AS8"/>
    <mergeCell ref="N10:AD10"/>
    <mergeCell ref="AE10:AS10"/>
    <mergeCell ref="AU8:CE8"/>
    <mergeCell ref="AU10:CE10"/>
    <mergeCell ref="AU7:CE7"/>
    <mergeCell ref="AU9:CE9"/>
    <mergeCell ref="E8:M8"/>
    <mergeCell ref="E9:M9"/>
    <mergeCell ref="E10:M10"/>
    <mergeCell ref="N7:AS7"/>
    <mergeCell ref="N9:AS9"/>
    <mergeCell ref="E7:M7"/>
    <mergeCell ref="E6:M6"/>
    <mergeCell ref="N4:AS4"/>
    <mergeCell ref="N6:AS6"/>
    <mergeCell ref="E5:M5"/>
    <mergeCell ref="N5:AD5"/>
    <mergeCell ref="AE5:AS5"/>
    <mergeCell ref="DI5:DQ5"/>
    <mergeCell ref="DR5:EH5"/>
    <mergeCell ref="EI5:EW5"/>
    <mergeCell ref="E2:AS2"/>
    <mergeCell ref="E4:M4"/>
    <mergeCell ref="BZ2:CF3"/>
    <mergeCell ref="DI2:EW2"/>
    <mergeCell ref="DI4:DQ4"/>
    <mergeCell ref="DR4:EW4"/>
    <mergeCell ref="AJ3:AK3"/>
    <mergeCell ref="AM3:AN3"/>
    <mergeCell ref="AP3:AQ3"/>
    <mergeCell ref="DI9:DQ9"/>
    <mergeCell ref="DR9:EW9"/>
    <mergeCell ref="DI10:DQ10"/>
    <mergeCell ref="DR10:EH10"/>
    <mergeCell ref="EI10:EW10"/>
    <mergeCell ref="DI6:DQ6"/>
    <mergeCell ref="DR6:EW6"/>
    <mergeCell ref="DI7:DQ7"/>
    <mergeCell ref="DR7:EW7"/>
    <mergeCell ref="DI8:DQ8"/>
    <mergeCell ref="DR8:EH8"/>
    <mergeCell ref="EI8:EW8"/>
  </mergeCells>
  <phoneticPr fontId="1"/>
  <conditionalFormatting sqref="N7:N8">
    <cfRule type="expression" dxfId="39" priority="4">
      <formula>OR($N$6="概算払（全額）",$N$6="概算払（一部）＋精算払（残額）")</formula>
    </cfRule>
  </conditionalFormatting>
  <conditionalFormatting sqref="N9">
    <cfRule type="expression" dxfId="38" priority="3">
      <formula>OR($N$6="概算払（一部）＋精算払（残額）",$N$6="精算払（全額）")</formula>
    </cfRule>
  </conditionalFormatting>
  <conditionalFormatting sqref="DR7:DR8">
    <cfRule type="expression" dxfId="37" priority="2">
      <formula>OR($N$6="概算払い（全額）",$N$6="概算払い（一部）＋精算払い（残額）")</formula>
    </cfRule>
  </conditionalFormatting>
  <conditionalFormatting sqref="DR9">
    <cfRule type="expression" dxfId="36" priority="1">
      <formula>OR($N$6="概算払い（一部）＋精算払い（残額）",$N$6="精算払い（全額）")</formula>
    </cfRule>
  </conditionalFormatting>
  <dataValidations count="4">
    <dataValidation type="list" allowBlank="1" showInputMessage="1" showErrorMessage="1" sqref="EU3:EV3" xr:uid="{00000000-0002-0000-0C00-000000000000}">
      <formula1>"1,2,3,4,5,6,7,8,9,10,11,12,13,14,15,16,17,18,19,20"</formula1>
    </dataValidation>
    <dataValidation type="list" allowBlank="1" showInputMessage="1" showErrorMessage="1" sqref="N6:AS6" xr:uid="{00000000-0002-0000-0C00-000001000000}">
      <formula1>"概算払（全額）,概算払（一部）＋精算払（残額）,精算払（全額）"</formula1>
    </dataValidation>
    <dataValidation type="list" allowBlank="1" showInputMessage="1" showErrorMessage="1" sqref="N7:AS7 DR7:EW7" xr:uid="{00000000-0002-0000-0C00-000002000000}">
      <formula1>"6,7,8,9,10,11,12,1,2"</formula1>
    </dataValidation>
    <dataValidation type="list" allowBlank="1" showInputMessage="1" showErrorMessage="1" sqref="N9:AS9 DR9:EW9" xr:uid="{00000000-0002-0000-0C00-000003000000}">
      <formula1>"4,5,6,7,8,9,10,11,12,1,2,3"</formula1>
    </dataValidation>
  </dataValidations>
  <pageMargins left="0.70866141732283472" right="0.70866141732283472" top="0.74803149606299213" bottom="0.74803149606299213" header="0.31496062992125984" footer="0.31496062992125984"/>
  <pageSetup paperSize="9" fitToHeight="0" orientation="portrait" blackAndWhite="1"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9F92-BBE7-429B-9236-3251E1DAE1CD}">
  <sheetPr>
    <tabColor rgb="FF92D050"/>
    <pageSetUpPr fitToPage="1"/>
  </sheetPr>
  <dimension ref="A1:I33"/>
  <sheetViews>
    <sheetView showGridLines="0" view="pageBreakPreview" zoomScaleNormal="100" zoomScaleSheetLayoutView="100" workbookViewId="0">
      <selection activeCell="E1" sqref="E1"/>
    </sheetView>
  </sheetViews>
  <sheetFormatPr defaultColWidth="9" defaultRowHeight="19.5"/>
  <cols>
    <col min="1" max="1" width="5.125" style="141" customWidth="1"/>
    <col min="2" max="3" width="19.75" style="141" customWidth="1"/>
    <col min="4" max="4" width="35.875" style="141" customWidth="1"/>
    <col min="5" max="5" width="9" style="141"/>
    <col min="6" max="6" width="5.125" style="141" customWidth="1"/>
    <col min="7" max="7" width="16.75" style="141" customWidth="1"/>
    <col min="8" max="8" width="19.125" style="141" customWidth="1"/>
    <col min="9" max="9" width="40.875" style="141" customWidth="1"/>
    <col min="10" max="16384" width="9" style="141"/>
  </cols>
  <sheetData>
    <row r="1" spans="1:9">
      <c r="A1" s="141" t="s">
        <v>635</v>
      </c>
    </row>
    <row r="2" spans="1:9">
      <c r="A2" s="583" t="s">
        <v>926</v>
      </c>
      <c r="B2" s="583"/>
      <c r="C2" s="583"/>
      <c r="D2" s="583"/>
      <c r="F2" s="141" t="s">
        <v>927</v>
      </c>
    </row>
    <row r="3" spans="1:9" ht="13.5" customHeight="1"/>
    <row r="4" spans="1:9">
      <c r="B4" s="141" t="s">
        <v>928</v>
      </c>
      <c r="G4" s="141" t="s">
        <v>928</v>
      </c>
    </row>
    <row r="5" spans="1:9">
      <c r="A5" s="147" t="s">
        <v>117</v>
      </c>
      <c r="B5" s="142" t="s">
        <v>146</v>
      </c>
      <c r="C5" s="142" t="s">
        <v>623</v>
      </c>
      <c r="D5" s="142" t="s">
        <v>624</v>
      </c>
      <c r="F5" s="147" t="s">
        <v>117</v>
      </c>
      <c r="G5" s="142" t="s">
        <v>146</v>
      </c>
      <c r="H5" s="142" t="s">
        <v>623</v>
      </c>
      <c r="I5" s="142" t="s">
        <v>624</v>
      </c>
    </row>
    <row r="6" spans="1:9" ht="39" customHeight="1">
      <c r="A6" s="143"/>
      <c r="B6" s="144"/>
      <c r="C6" s="144"/>
      <c r="D6" s="144"/>
      <c r="F6" s="143">
        <v>2</v>
      </c>
      <c r="G6" s="145">
        <v>1000000</v>
      </c>
      <c r="H6" s="145">
        <v>1100000</v>
      </c>
      <c r="I6" s="144" t="s">
        <v>625</v>
      </c>
    </row>
    <row r="7" spans="1:9" ht="39" customHeight="1">
      <c r="A7" s="143"/>
      <c r="B7" s="144"/>
      <c r="C7" s="144"/>
      <c r="D7" s="144"/>
      <c r="F7" s="143">
        <v>4</v>
      </c>
      <c r="G7" s="144" t="s">
        <v>626</v>
      </c>
      <c r="H7" s="144" t="s">
        <v>627</v>
      </c>
      <c r="I7" s="144" t="s">
        <v>625</v>
      </c>
    </row>
    <row r="8" spans="1:9" ht="39" customHeight="1">
      <c r="A8" s="143"/>
      <c r="B8" s="144"/>
      <c r="C8" s="144"/>
      <c r="D8" s="144"/>
      <c r="F8" s="143">
        <v>5</v>
      </c>
      <c r="G8" s="144" t="s">
        <v>628</v>
      </c>
      <c r="H8" s="144" t="s">
        <v>629</v>
      </c>
      <c r="I8" s="144" t="s">
        <v>625</v>
      </c>
    </row>
    <row r="9" spans="1:9" ht="39" customHeight="1">
      <c r="A9" s="143"/>
      <c r="B9" s="144"/>
      <c r="C9" s="144"/>
      <c r="D9" s="144"/>
      <c r="F9" s="143">
        <v>6</v>
      </c>
      <c r="G9" s="144" t="s">
        <v>630</v>
      </c>
      <c r="H9" s="144" t="s">
        <v>631</v>
      </c>
      <c r="I9" s="144" t="s">
        <v>632</v>
      </c>
    </row>
    <row r="10" spans="1:9" ht="39" customHeight="1">
      <c r="A10" s="143"/>
      <c r="B10" s="144"/>
      <c r="C10" s="144"/>
      <c r="D10" s="144"/>
      <c r="F10" s="143">
        <v>6</v>
      </c>
      <c r="G10" s="144" t="s">
        <v>633</v>
      </c>
      <c r="H10" s="144" t="s">
        <v>634</v>
      </c>
      <c r="I10" s="144" t="s">
        <v>625</v>
      </c>
    </row>
    <row r="11" spans="1:9" ht="39" customHeight="1">
      <c r="A11" s="143"/>
      <c r="B11" s="144"/>
      <c r="C11" s="144"/>
      <c r="D11" s="144"/>
      <c r="F11" s="143"/>
      <c r="G11" s="143"/>
      <c r="H11" s="143"/>
      <c r="I11" s="143"/>
    </row>
    <row r="12" spans="1:9">
      <c r="A12" s="141" t="s">
        <v>761</v>
      </c>
    </row>
    <row r="13" spans="1:9" ht="13.5" customHeight="1"/>
    <row r="14" spans="1:9">
      <c r="B14" s="146" t="s">
        <v>887</v>
      </c>
      <c r="G14" s="146" t="s">
        <v>887</v>
      </c>
    </row>
    <row r="15" spans="1:9">
      <c r="B15" s="146" t="s">
        <v>639</v>
      </c>
      <c r="G15" s="146" t="s">
        <v>639</v>
      </c>
    </row>
    <row r="16" spans="1:9">
      <c r="B16" s="582"/>
      <c r="C16" s="582"/>
      <c r="D16" s="582"/>
      <c r="G16" s="582" t="s">
        <v>758</v>
      </c>
      <c r="H16" s="582"/>
      <c r="I16" s="582"/>
    </row>
    <row r="17" spans="1:9" ht="13.5" customHeight="1">
      <c r="B17" s="223"/>
      <c r="C17" s="223"/>
      <c r="D17" s="223"/>
      <c r="G17" s="223"/>
      <c r="H17" s="223"/>
      <c r="I17" s="223"/>
    </row>
    <row r="18" spans="1:9">
      <c r="B18" s="141" t="s">
        <v>888</v>
      </c>
      <c r="G18" s="141" t="s">
        <v>888</v>
      </c>
    </row>
    <row r="19" spans="1:9">
      <c r="B19" s="141" t="s">
        <v>890</v>
      </c>
      <c r="G19" s="141" t="s">
        <v>890</v>
      </c>
    </row>
    <row r="20" spans="1:9" ht="13.5" customHeight="1"/>
    <row r="21" spans="1:9">
      <c r="B21" s="141" t="s">
        <v>889</v>
      </c>
      <c r="G21" s="141" t="s">
        <v>889</v>
      </c>
    </row>
    <row r="22" spans="1:9">
      <c r="B22" s="141" t="s">
        <v>891</v>
      </c>
      <c r="G22" s="141" t="s">
        <v>891</v>
      </c>
    </row>
    <row r="23" spans="1:9" ht="13.5" customHeight="1"/>
    <row r="24" spans="1:9">
      <c r="B24" s="141" t="s">
        <v>906</v>
      </c>
      <c r="G24" s="141" t="s">
        <v>906</v>
      </c>
    </row>
    <row r="25" spans="1:9">
      <c r="A25" s="141" t="s">
        <v>907</v>
      </c>
      <c r="F25" s="141" t="s">
        <v>907</v>
      </c>
    </row>
    <row r="26" spans="1:9">
      <c r="A26" s="141" t="s">
        <v>908</v>
      </c>
      <c r="F26" s="141" t="s">
        <v>908</v>
      </c>
    </row>
    <row r="27" spans="1:9" ht="13.5" customHeight="1"/>
    <row r="28" spans="1:9">
      <c r="B28" s="141" t="s">
        <v>892</v>
      </c>
      <c r="G28" s="141" t="s">
        <v>892</v>
      </c>
    </row>
    <row r="29" spans="1:9">
      <c r="A29" s="141" t="s">
        <v>909</v>
      </c>
      <c r="G29" s="141" t="s">
        <v>893</v>
      </c>
    </row>
    <row r="30" spans="1:9" ht="13.5" customHeight="1"/>
    <row r="31" spans="1:9">
      <c r="B31" s="141" t="s">
        <v>910</v>
      </c>
      <c r="G31" s="141" t="s">
        <v>910</v>
      </c>
    </row>
    <row r="32" spans="1:9">
      <c r="A32" s="141" t="s">
        <v>911</v>
      </c>
      <c r="F32" s="141" t="s">
        <v>911</v>
      </c>
      <c r="G32" s="141" t="s">
        <v>894</v>
      </c>
    </row>
    <row r="33" spans="1:7">
      <c r="A33" s="141" t="s">
        <v>912</v>
      </c>
      <c r="F33" s="141" t="s">
        <v>912</v>
      </c>
      <c r="G33" s="141" t="s">
        <v>895</v>
      </c>
    </row>
  </sheetData>
  <mergeCells count="3">
    <mergeCell ref="B16:D16"/>
    <mergeCell ref="A2:D2"/>
    <mergeCell ref="G16:I16"/>
  </mergeCells>
  <phoneticPr fontId="1"/>
  <pageMargins left="0.70866141732283472" right="0.70866141732283472" top="0.74803149606299213" bottom="0.74803149606299213" header="0.31496062992125984" footer="0.31496062992125984"/>
  <pageSetup paperSize="9" scale="99"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from>
                    <xdr:col>0</xdr:col>
                    <xdr:colOff>85725</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86019" r:id="rId5" name="Check Box 3">
              <controlPr defaultSize="0" autoFill="0" autoLine="0" autoPict="0">
                <anchor moveWithCells="1">
                  <from>
                    <xdr:col>0</xdr:col>
                    <xdr:colOff>95250</xdr:colOff>
                    <xdr:row>20</xdr:row>
                    <xdr:rowOff>9525</xdr:rowOff>
                  </from>
                  <to>
                    <xdr:col>1</xdr:col>
                    <xdr:colOff>9525</xdr:colOff>
                    <xdr:row>21</xdr:row>
                    <xdr:rowOff>9525</xdr:rowOff>
                  </to>
                </anchor>
              </controlPr>
            </control>
          </mc:Choice>
        </mc:AlternateContent>
        <mc:AlternateContent xmlns:mc="http://schemas.openxmlformats.org/markup-compatibility/2006">
          <mc:Choice Requires="x14">
            <control shapeId="86020" r:id="rId6" name="Check Box 4">
              <controlPr defaultSize="0" autoFill="0" autoLine="0" autoPict="0">
                <anchor moveWithCells="1">
                  <from>
                    <xdr:col>5</xdr:col>
                    <xdr:colOff>85725</xdr:colOff>
                    <xdr:row>13</xdr:row>
                    <xdr:rowOff>0</xdr:rowOff>
                  </from>
                  <to>
                    <xdr:col>6</xdr:col>
                    <xdr:colOff>0</xdr:colOff>
                    <xdr:row>14</xdr:row>
                    <xdr:rowOff>0</xdr:rowOff>
                  </to>
                </anchor>
              </controlPr>
            </control>
          </mc:Choice>
        </mc:AlternateContent>
        <mc:AlternateContent xmlns:mc="http://schemas.openxmlformats.org/markup-compatibility/2006">
          <mc:Choice Requires="x14">
            <control shapeId="86022" r:id="rId7" name="Check Box 6">
              <controlPr defaultSize="0" autoFill="0" autoLine="0" autoPict="0">
                <anchor moveWithCells="1">
                  <from>
                    <xdr:col>5</xdr:col>
                    <xdr:colOff>95250</xdr:colOff>
                    <xdr:row>20</xdr:row>
                    <xdr:rowOff>9525</xdr:rowOff>
                  </from>
                  <to>
                    <xdr:col>6</xdr:col>
                    <xdr:colOff>9525</xdr:colOff>
                    <xdr:row>21</xdr:row>
                    <xdr:rowOff>9525</xdr:rowOff>
                  </to>
                </anchor>
              </controlPr>
            </control>
          </mc:Choice>
        </mc:AlternateContent>
        <mc:AlternateContent xmlns:mc="http://schemas.openxmlformats.org/markup-compatibility/2006">
          <mc:Choice Requires="x14">
            <control shapeId="86025" r:id="rId8" name="Check Box 9">
              <controlPr defaultSize="0" autoFill="0" autoLine="0" autoPict="0">
                <anchor moveWithCells="1">
                  <from>
                    <xdr:col>0</xdr:col>
                    <xdr:colOff>85725</xdr:colOff>
                    <xdr:row>16</xdr:row>
                    <xdr:rowOff>238125</xdr:rowOff>
                  </from>
                  <to>
                    <xdr:col>1</xdr:col>
                    <xdr:colOff>0</xdr:colOff>
                    <xdr:row>18</xdr:row>
                    <xdr:rowOff>0</xdr:rowOff>
                  </to>
                </anchor>
              </controlPr>
            </control>
          </mc:Choice>
        </mc:AlternateContent>
        <mc:AlternateContent xmlns:mc="http://schemas.openxmlformats.org/markup-compatibility/2006">
          <mc:Choice Requires="x14">
            <control shapeId="86026" r:id="rId9" name="Check Box 10">
              <controlPr defaultSize="0" autoFill="0" autoLine="0" autoPict="0">
                <anchor moveWithCells="1">
                  <from>
                    <xdr:col>5</xdr:col>
                    <xdr:colOff>85725</xdr:colOff>
                    <xdr:row>16</xdr:row>
                    <xdr:rowOff>238125</xdr:rowOff>
                  </from>
                  <to>
                    <xdr:col>6</xdr:col>
                    <xdr:colOff>0</xdr:colOff>
                    <xdr:row>18</xdr:row>
                    <xdr:rowOff>0</xdr:rowOff>
                  </to>
                </anchor>
              </controlPr>
            </control>
          </mc:Choice>
        </mc:AlternateContent>
        <mc:AlternateContent xmlns:mc="http://schemas.openxmlformats.org/markup-compatibility/2006">
          <mc:Choice Requires="x14">
            <control shapeId="86027" r:id="rId10" name="Check Box 11">
              <controlPr defaultSize="0" autoFill="0" autoLine="0" autoPict="0">
                <anchor moveWithCells="1">
                  <from>
                    <xdr:col>0</xdr:col>
                    <xdr:colOff>85725</xdr:colOff>
                    <xdr:row>22</xdr:row>
                    <xdr:rowOff>238125</xdr:rowOff>
                  </from>
                  <to>
                    <xdr:col>1</xdr:col>
                    <xdr:colOff>0</xdr:colOff>
                    <xdr:row>24</xdr:row>
                    <xdr:rowOff>0</xdr:rowOff>
                  </to>
                </anchor>
              </controlPr>
            </control>
          </mc:Choice>
        </mc:AlternateContent>
        <mc:AlternateContent xmlns:mc="http://schemas.openxmlformats.org/markup-compatibility/2006">
          <mc:Choice Requires="x14">
            <control shapeId="86028" r:id="rId11" name="Check Box 12">
              <controlPr defaultSize="0" autoFill="0" autoLine="0" autoPict="0">
                <anchor moveWithCells="1">
                  <from>
                    <xdr:col>5</xdr:col>
                    <xdr:colOff>85725</xdr:colOff>
                    <xdr:row>22</xdr:row>
                    <xdr:rowOff>238125</xdr:rowOff>
                  </from>
                  <to>
                    <xdr:col>6</xdr:col>
                    <xdr:colOff>0</xdr:colOff>
                    <xdr:row>24</xdr:row>
                    <xdr:rowOff>0</xdr:rowOff>
                  </to>
                </anchor>
              </controlPr>
            </control>
          </mc:Choice>
        </mc:AlternateContent>
        <mc:AlternateContent xmlns:mc="http://schemas.openxmlformats.org/markup-compatibility/2006">
          <mc:Choice Requires="x14">
            <control shapeId="86030" r:id="rId12" name="Check Box 14">
              <controlPr defaultSize="0" autoFill="0" autoLine="0" autoPict="0">
                <anchor moveWithCells="1">
                  <from>
                    <xdr:col>0</xdr:col>
                    <xdr:colOff>85725</xdr:colOff>
                    <xdr:row>26</xdr:row>
                    <xdr:rowOff>238125</xdr:rowOff>
                  </from>
                  <to>
                    <xdr:col>1</xdr:col>
                    <xdr:colOff>0</xdr:colOff>
                    <xdr:row>28</xdr:row>
                    <xdr:rowOff>0</xdr:rowOff>
                  </to>
                </anchor>
              </controlPr>
            </control>
          </mc:Choice>
        </mc:AlternateContent>
        <mc:AlternateContent xmlns:mc="http://schemas.openxmlformats.org/markup-compatibility/2006">
          <mc:Choice Requires="x14">
            <control shapeId="86031" r:id="rId13" name="Check Box 15">
              <controlPr defaultSize="0" autoFill="0" autoLine="0" autoPict="0">
                <anchor moveWithCells="1">
                  <from>
                    <xdr:col>0</xdr:col>
                    <xdr:colOff>85725</xdr:colOff>
                    <xdr:row>29</xdr:row>
                    <xdr:rowOff>238125</xdr:rowOff>
                  </from>
                  <to>
                    <xdr:col>1</xdr:col>
                    <xdr:colOff>0</xdr:colOff>
                    <xdr:row>31</xdr:row>
                    <xdr:rowOff>0</xdr:rowOff>
                  </to>
                </anchor>
              </controlPr>
            </control>
          </mc:Choice>
        </mc:AlternateContent>
        <mc:AlternateContent xmlns:mc="http://schemas.openxmlformats.org/markup-compatibility/2006">
          <mc:Choice Requires="x14">
            <control shapeId="86032" r:id="rId14" name="Check Box 16">
              <controlPr defaultSize="0" autoFill="0" autoLine="0" autoPict="0">
                <anchor moveWithCells="1">
                  <from>
                    <xdr:col>5</xdr:col>
                    <xdr:colOff>85725</xdr:colOff>
                    <xdr:row>26</xdr:row>
                    <xdr:rowOff>238125</xdr:rowOff>
                  </from>
                  <to>
                    <xdr:col>6</xdr:col>
                    <xdr:colOff>0</xdr:colOff>
                    <xdr:row>28</xdr:row>
                    <xdr:rowOff>0</xdr:rowOff>
                  </to>
                </anchor>
              </controlPr>
            </control>
          </mc:Choice>
        </mc:AlternateContent>
        <mc:AlternateContent xmlns:mc="http://schemas.openxmlformats.org/markup-compatibility/2006">
          <mc:Choice Requires="x14">
            <control shapeId="86033" r:id="rId15" name="Check Box 17">
              <controlPr defaultSize="0" autoFill="0" autoLine="0" autoPict="0">
                <anchor moveWithCells="1">
                  <from>
                    <xdr:col>5</xdr:col>
                    <xdr:colOff>85725</xdr:colOff>
                    <xdr:row>29</xdr:row>
                    <xdr:rowOff>238125</xdr:rowOff>
                  </from>
                  <to>
                    <xdr:col>6</xdr:col>
                    <xdr:colOff>0</xdr:colOff>
                    <xdr:row>31</xdr:row>
                    <xdr:rowOff>0</xdr:rowOff>
                  </to>
                </anchor>
              </controlPr>
            </control>
          </mc:Choice>
        </mc:AlternateContent>
        <mc:AlternateContent xmlns:mc="http://schemas.openxmlformats.org/markup-compatibility/2006">
          <mc:Choice Requires="x14">
            <control shapeId="86034" r:id="rId16" name="Check Box 18">
              <controlPr defaultSize="0" autoFill="0" autoLine="0" autoPict="0">
                <anchor moveWithCells="1">
                  <from>
                    <xdr:col>0</xdr:col>
                    <xdr:colOff>85725</xdr:colOff>
                    <xdr:row>2</xdr:row>
                    <xdr:rowOff>238125</xdr:rowOff>
                  </from>
                  <to>
                    <xdr:col>1</xdr:col>
                    <xdr:colOff>0</xdr:colOff>
                    <xdr:row>4</xdr:row>
                    <xdr:rowOff>0</xdr:rowOff>
                  </to>
                </anchor>
              </controlPr>
            </control>
          </mc:Choice>
        </mc:AlternateContent>
        <mc:AlternateContent xmlns:mc="http://schemas.openxmlformats.org/markup-compatibility/2006">
          <mc:Choice Requires="x14">
            <control shapeId="86035" r:id="rId17" name="Check Box 19">
              <controlPr defaultSize="0" autoFill="0" autoLine="0" autoPict="0">
                <anchor moveWithCells="1">
                  <from>
                    <xdr:col>5</xdr:col>
                    <xdr:colOff>85725</xdr:colOff>
                    <xdr:row>2</xdr:row>
                    <xdr:rowOff>238125</xdr:rowOff>
                  </from>
                  <to>
                    <xdr:col>6</xdr:col>
                    <xdr:colOff>0</xdr:colOff>
                    <xdr:row>4</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10714-D69C-4B84-BCA4-161DA1867774}">
  <sheetPr>
    <tabColor rgb="FF92D050"/>
    <pageSetUpPr fitToPage="1"/>
  </sheetPr>
  <dimension ref="A1:D12"/>
  <sheetViews>
    <sheetView showGridLines="0" view="pageBreakPreview" zoomScaleNormal="100" zoomScaleSheetLayoutView="100" workbookViewId="0">
      <selection activeCell="E2" sqref="E2"/>
    </sheetView>
  </sheetViews>
  <sheetFormatPr defaultColWidth="9" defaultRowHeight="19.5"/>
  <cols>
    <col min="1" max="1" width="5.125" style="141" customWidth="1"/>
    <col min="2" max="3" width="19.75" style="141" customWidth="1"/>
    <col min="4" max="4" width="35.875" style="141" customWidth="1"/>
    <col min="5" max="5" width="9" style="141"/>
    <col min="6" max="6" width="5.875" style="141" customWidth="1"/>
    <col min="7" max="7" width="16.75" style="141" customWidth="1"/>
    <col min="8" max="8" width="19.125" style="141" customWidth="1"/>
    <col min="9" max="9" width="40.875" style="141" customWidth="1"/>
    <col min="10" max="16384" width="9" style="141"/>
  </cols>
  <sheetData>
    <row r="1" spans="1:4">
      <c r="A1" s="141" t="s">
        <v>773</v>
      </c>
    </row>
    <row r="2" spans="1:4">
      <c r="A2" s="583" t="s">
        <v>774</v>
      </c>
      <c r="B2" s="583"/>
      <c r="C2" s="583"/>
      <c r="D2" s="583"/>
    </row>
    <row r="4" spans="1:4" ht="86.25" customHeight="1">
      <c r="A4" s="584" t="s">
        <v>775</v>
      </c>
      <c r="B4" s="584"/>
      <c r="C4" s="584"/>
      <c r="D4" s="584"/>
    </row>
    <row r="6" spans="1:4">
      <c r="B6" s="141" t="s">
        <v>776</v>
      </c>
    </row>
    <row r="7" spans="1:4">
      <c r="B7" s="141" t="s">
        <v>777</v>
      </c>
    </row>
    <row r="8" spans="1:4">
      <c r="B8" s="141" t="s">
        <v>778</v>
      </c>
    </row>
    <row r="9" spans="1:4">
      <c r="B9" s="141" t="s">
        <v>779</v>
      </c>
    </row>
    <row r="10" spans="1:4">
      <c r="B10" s="141" t="s">
        <v>780</v>
      </c>
    </row>
    <row r="11" spans="1:4">
      <c r="B11" s="141" t="s">
        <v>781</v>
      </c>
    </row>
    <row r="12" spans="1:4">
      <c r="B12" s="141" t="s">
        <v>782</v>
      </c>
    </row>
  </sheetData>
  <mergeCells count="2">
    <mergeCell ref="A2:D2"/>
    <mergeCell ref="A4:D4"/>
  </mergeCells>
  <phoneticPr fontId="1"/>
  <pageMargins left="0.70866141732283472" right="0.70866141732283472" top="0.74803149606299213" bottom="0.74803149606299213" header="0.31496062992125984" footer="0.31496062992125984"/>
  <pageSetup paperSize="9" scale="99" fitToHeight="0" orientation="portrait" blackAndWhite="1"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DU64"/>
  <sheetViews>
    <sheetView showGridLines="0" view="pageBreakPreview" zoomScaleNormal="100" zoomScaleSheetLayoutView="100" workbookViewId="0">
      <selection activeCell="AD10" sqref="AD10:AR10"/>
    </sheetView>
  </sheetViews>
  <sheetFormatPr defaultColWidth="1.875" defaultRowHeight="18.75"/>
  <cols>
    <col min="2" max="2" width="2.5" bestFit="1" customWidth="1"/>
    <col min="5" max="5" width="2.625" customWidth="1"/>
    <col min="10" max="11" width="1.875" customWidth="1"/>
    <col min="36" max="36" width="2.75" customWidth="1"/>
    <col min="39" max="39" width="2.625" customWidth="1"/>
    <col min="41" max="41" width="1.875" customWidth="1"/>
    <col min="42" max="42" width="2.5" customWidth="1"/>
    <col min="44" max="44" width="1.5" customWidth="1"/>
    <col min="45" max="45" width="2.25" customWidth="1"/>
    <col min="86" max="86" width="2.875" customWidth="1"/>
    <col min="116" max="116" width="2.875" customWidth="1"/>
    <col min="120" max="120" width="2.5" customWidth="1"/>
  </cols>
  <sheetData>
    <row r="1" spans="5:125" ht="18.75" customHeight="1">
      <c r="E1" t="s">
        <v>108</v>
      </c>
      <c r="AK1" s="1" t="s">
        <v>109</v>
      </c>
      <c r="AL1" s="3"/>
      <c r="AM1" s="3"/>
      <c r="AN1" s="3"/>
      <c r="AO1" s="642" t="str">
        <f>IF(②申請書１!AO1="","",②申請書１!AO1)</f>
        <v/>
      </c>
      <c r="AP1" s="643"/>
      <c r="AQ1" s="643"/>
      <c r="AR1" s="643"/>
      <c r="AS1" s="644"/>
      <c r="AU1" t="s">
        <v>206</v>
      </c>
      <c r="CG1" t="s">
        <v>108</v>
      </c>
      <c r="DM1" s="1" t="s">
        <v>109</v>
      </c>
      <c r="DN1" s="3"/>
      <c r="DO1" s="3"/>
      <c r="DP1" s="3"/>
      <c r="DQ1" s="343" t="s">
        <v>444</v>
      </c>
      <c r="DR1" s="294"/>
      <c r="DS1" s="294"/>
      <c r="DT1" s="294"/>
      <c r="DU1" s="344"/>
    </row>
    <row r="2" spans="5:125" ht="51" customHeight="1">
      <c r="E2" s="299" t="s">
        <v>100</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BX2" s="57" t="s">
        <v>438</v>
      </c>
      <c r="CG2" s="299" t="s">
        <v>100</v>
      </c>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299"/>
      <c r="DL2" s="299"/>
      <c r="DM2" s="299"/>
      <c r="DN2" s="299"/>
      <c r="DO2" s="299"/>
      <c r="DP2" s="299"/>
      <c r="DQ2" s="299"/>
      <c r="DR2" s="299"/>
      <c r="DS2" s="299"/>
      <c r="DT2" s="299"/>
      <c r="DU2" s="299"/>
    </row>
    <row r="3" spans="5:125" ht="19.5" thickBot="1">
      <c r="AI3" t="s">
        <v>7</v>
      </c>
      <c r="AK3" s="295"/>
      <c r="AL3" s="295"/>
      <c r="AM3" t="s">
        <v>6</v>
      </c>
      <c r="AN3" s="295"/>
      <c r="AO3" s="295"/>
      <c r="AP3" t="s">
        <v>5</v>
      </c>
      <c r="AQ3" s="295"/>
      <c r="AR3" s="295"/>
      <c r="AS3" t="s">
        <v>4</v>
      </c>
      <c r="AU3" s="89"/>
      <c r="DK3" t="s">
        <v>7</v>
      </c>
      <c r="DM3" s="505">
        <v>9</v>
      </c>
      <c r="DN3" s="505"/>
      <c r="DO3" t="s">
        <v>6</v>
      </c>
      <c r="DP3" s="505">
        <v>8</v>
      </c>
      <c r="DQ3" s="505"/>
      <c r="DR3" t="s">
        <v>5</v>
      </c>
      <c r="DS3" s="505">
        <v>1</v>
      </c>
      <c r="DT3" s="505"/>
      <c r="DU3" t="s">
        <v>4</v>
      </c>
    </row>
    <row r="4" spans="5:125" ht="9.9499999999999993" customHeight="1" thickTop="1">
      <c r="AU4" s="70"/>
      <c r="AV4" s="640" t="s">
        <v>364</v>
      </c>
      <c r="AW4" s="640"/>
      <c r="AX4" s="640"/>
      <c r="AY4" s="640"/>
      <c r="AZ4" s="640"/>
      <c r="BA4" s="640"/>
      <c r="BB4" s="640"/>
      <c r="BC4" s="640"/>
      <c r="BD4" s="640"/>
      <c r="BE4" s="640"/>
      <c r="BF4" s="640"/>
      <c r="BG4" s="640"/>
      <c r="BH4" s="640"/>
      <c r="BI4" s="640"/>
      <c r="BJ4" s="640"/>
      <c r="BK4" s="640"/>
      <c r="BL4" s="640"/>
      <c r="BM4" s="640"/>
      <c r="BN4" s="640"/>
      <c r="BO4" s="640"/>
      <c r="BP4" s="49"/>
      <c r="BQ4" s="49"/>
      <c r="BR4" s="49"/>
      <c r="BS4" s="49"/>
      <c r="BT4" s="49"/>
      <c r="BU4" s="49"/>
      <c r="BV4" s="49"/>
      <c r="BW4" s="49"/>
      <c r="BX4" s="49"/>
      <c r="BY4" s="49"/>
      <c r="BZ4" s="49"/>
      <c r="CA4" s="49"/>
      <c r="CB4" s="49"/>
      <c r="CC4" s="49"/>
      <c r="CD4" s="50"/>
    </row>
    <row r="5" spans="5:125" ht="18.75" customHeight="1">
      <c r="E5" t="s">
        <v>74</v>
      </c>
      <c r="AU5" s="64"/>
      <c r="AV5" s="641"/>
      <c r="AW5" s="641"/>
      <c r="AX5" s="641"/>
      <c r="AY5" s="641"/>
      <c r="AZ5" s="641"/>
      <c r="BA5" s="641"/>
      <c r="BB5" s="641"/>
      <c r="BC5" s="641"/>
      <c r="BD5" s="641"/>
      <c r="BE5" s="641"/>
      <c r="BF5" s="641"/>
      <c r="BG5" s="641"/>
      <c r="BH5" s="641"/>
      <c r="BI5" s="641"/>
      <c r="BJ5" s="641"/>
      <c r="BK5" s="641"/>
      <c r="BL5" s="641"/>
      <c r="BM5" s="641"/>
      <c r="BN5" s="641"/>
      <c r="BO5" s="641"/>
      <c r="CD5" s="51"/>
      <c r="CG5" t="s">
        <v>74</v>
      </c>
    </row>
    <row r="6" spans="5:125" ht="18.75" customHeight="1">
      <c r="AU6" s="64"/>
      <c r="AV6" s="71"/>
      <c r="AW6" s="71"/>
      <c r="AX6" s="71"/>
      <c r="AY6" s="71"/>
      <c r="AZ6" s="71"/>
      <c r="BA6" s="71"/>
      <c r="BB6" s="71"/>
      <c r="BC6" s="71"/>
      <c r="BD6" s="71"/>
      <c r="BE6" s="71"/>
      <c r="BF6" s="71"/>
      <c r="CD6" s="51"/>
    </row>
    <row r="7" spans="5:125" ht="18.75" customHeight="1">
      <c r="T7" s="496" t="s">
        <v>363</v>
      </c>
      <c r="U7" s="496"/>
      <c r="V7" s="496"/>
      <c r="W7" s="496"/>
      <c r="X7" s="496"/>
      <c r="Y7" s="496"/>
      <c r="Z7" s="496"/>
      <c r="AA7" s="496"/>
      <c r="AB7" s="496"/>
      <c r="AD7" s="648" t="str">
        <f>IF(②申請書１!AD7="","",②申請書１!AD7)</f>
        <v/>
      </c>
      <c r="AE7" s="648"/>
      <c r="AF7" s="648"/>
      <c r="AG7" s="648"/>
      <c r="AH7" s="648"/>
      <c r="AI7" s="648"/>
      <c r="AJ7" s="648"/>
      <c r="AK7" s="648"/>
      <c r="AL7" s="648"/>
      <c r="AM7" s="648"/>
      <c r="AN7" s="648"/>
      <c r="AO7" s="648"/>
      <c r="AP7" s="648"/>
      <c r="AQ7" s="648"/>
      <c r="AR7" s="648"/>
      <c r="AS7" s="648"/>
      <c r="AU7" s="64" t="s">
        <v>28</v>
      </c>
      <c r="AW7" s="18"/>
      <c r="AX7" s="18"/>
      <c r="AY7" t="s">
        <v>378</v>
      </c>
      <c r="CD7" s="51"/>
      <c r="CV7" s="508" t="s">
        <v>363</v>
      </c>
      <c r="CW7" s="508"/>
      <c r="CX7" s="508"/>
      <c r="CY7" s="508"/>
      <c r="CZ7" s="508"/>
      <c r="DA7" s="508"/>
      <c r="DB7" s="508"/>
      <c r="DC7" s="508"/>
      <c r="DD7" s="508"/>
      <c r="DF7" s="509" t="s">
        <v>337</v>
      </c>
      <c r="DG7" s="509"/>
      <c r="DH7" s="509"/>
      <c r="DI7" s="509"/>
      <c r="DJ7" s="509"/>
      <c r="DK7" s="509"/>
      <c r="DL7" s="509"/>
      <c r="DM7" s="509"/>
      <c r="DN7" s="509"/>
      <c r="DO7" s="509"/>
      <c r="DP7" s="509"/>
      <c r="DQ7" s="509"/>
      <c r="DR7" s="509"/>
      <c r="DS7" s="509"/>
      <c r="DT7" s="509"/>
      <c r="DU7" s="509"/>
    </row>
    <row r="8" spans="5:125" ht="36" customHeight="1">
      <c r="T8" s="496"/>
      <c r="U8" s="496"/>
      <c r="V8" s="496"/>
      <c r="W8" s="496"/>
      <c r="X8" s="496"/>
      <c r="Y8" s="496"/>
      <c r="Z8" s="496"/>
      <c r="AA8" s="496"/>
      <c r="AB8" s="496"/>
      <c r="AC8" s="17"/>
      <c r="AD8" s="498" t="str">
        <f>IF(②申請書１!AD8="","",②申請書１!AD8)</f>
        <v/>
      </c>
      <c r="AE8" s="498"/>
      <c r="AF8" s="498"/>
      <c r="AG8" s="498"/>
      <c r="AH8" s="498"/>
      <c r="AI8" s="498"/>
      <c r="AJ8" s="498"/>
      <c r="AK8" s="498"/>
      <c r="AL8" s="498"/>
      <c r="AM8" s="498"/>
      <c r="AN8" s="498"/>
      <c r="AO8" s="498"/>
      <c r="AP8" s="498"/>
      <c r="AQ8" s="498"/>
      <c r="AR8" s="498"/>
      <c r="AS8" s="498"/>
      <c r="AU8" s="636" t="s">
        <v>371</v>
      </c>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BS8" s="504"/>
      <c r="BT8" s="504"/>
      <c r="BU8" s="504"/>
      <c r="BV8" s="504"/>
      <c r="BW8" s="504"/>
      <c r="BX8" s="504"/>
      <c r="BY8" s="504"/>
      <c r="BZ8" s="504"/>
      <c r="CA8" s="504"/>
      <c r="CB8" s="504"/>
      <c r="CD8" s="51"/>
      <c r="CV8" s="508"/>
      <c r="CW8" s="508"/>
      <c r="CX8" s="508"/>
      <c r="CY8" s="508"/>
      <c r="CZ8" s="508"/>
      <c r="DA8" s="508"/>
      <c r="DB8" s="508"/>
      <c r="DC8" s="508"/>
      <c r="DD8" s="508"/>
      <c r="DE8" s="17"/>
      <c r="DF8" s="510" t="s">
        <v>408</v>
      </c>
      <c r="DG8" s="510"/>
      <c r="DH8" s="510"/>
      <c r="DI8" s="510"/>
      <c r="DJ8" s="510"/>
      <c r="DK8" s="510"/>
      <c r="DL8" s="510"/>
      <c r="DM8" s="510"/>
      <c r="DN8" s="510"/>
      <c r="DO8" s="510"/>
      <c r="DP8" s="510"/>
      <c r="DQ8" s="510"/>
      <c r="DR8" s="510"/>
      <c r="DS8" s="510"/>
      <c r="DT8" s="510"/>
      <c r="DU8" s="510"/>
    </row>
    <row r="9" spans="5:125" ht="37.5" customHeight="1">
      <c r="T9" s="499" t="s">
        <v>76</v>
      </c>
      <c r="U9" s="499"/>
      <c r="V9" s="499"/>
      <c r="W9" s="499"/>
      <c r="X9" s="499"/>
      <c r="Y9" s="499"/>
      <c r="Z9" s="499"/>
      <c r="AA9" s="499"/>
      <c r="AB9" s="499"/>
      <c r="AC9" s="17"/>
      <c r="AD9" s="498" t="str">
        <f>IF(②申請書１!AD9="","",②申請書１!AD9)</f>
        <v/>
      </c>
      <c r="AE9" s="498"/>
      <c r="AF9" s="498"/>
      <c r="AG9" s="498"/>
      <c r="AH9" s="498"/>
      <c r="AI9" s="498"/>
      <c r="AJ9" s="498"/>
      <c r="AK9" s="498"/>
      <c r="AL9" s="498"/>
      <c r="AM9" s="498"/>
      <c r="AN9" s="498"/>
      <c r="AO9" s="498"/>
      <c r="AP9" s="498"/>
      <c r="AQ9" s="498"/>
      <c r="AR9" s="498"/>
      <c r="AS9" s="498"/>
      <c r="AU9" s="636" t="s">
        <v>375</v>
      </c>
      <c r="AV9" s="456"/>
      <c r="AW9" s="456"/>
      <c r="AX9" s="456"/>
      <c r="AY9" s="456"/>
      <c r="AZ9" s="456"/>
      <c r="BA9" s="456"/>
      <c r="BB9" s="456"/>
      <c r="BC9" s="456"/>
      <c r="BD9" s="456"/>
      <c r="BE9" s="456"/>
      <c r="BF9" s="456"/>
      <c r="BG9" s="456"/>
      <c r="BH9" s="456"/>
      <c r="BI9" s="456"/>
      <c r="BJ9" s="456"/>
      <c r="BK9" s="456"/>
      <c r="BL9" s="456"/>
      <c r="BM9" s="456"/>
      <c r="BN9" s="456"/>
      <c r="BO9" s="456"/>
      <c r="BP9" s="456"/>
      <c r="BQ9" s="456"/>
      <c r="BR9" s="456"/>
      <c r="BS9" s="456"/>
      <c r="BT9" s="456"/>
      <c r="BU9" s="456"/>
      <c r="BV9" s="456"/>
      <c r="BW9" s="456"/>
      <c r="BX9" s="456"/>
      <c r="BY9" s="456"/>
      <c r="BZ9" s="456"/>
      <c r="CA9" s="456"/>
      <c r="CB9" s="456"/>
      <c r="CC9" s="456"/>
      <c r="CD9" s="637"/>
      <c r="CV9" s="507" t="s">
        <v>76</v>
      </c>
      <c r="CW9" s="507"/>
      <c r="CX9" s="507"/>
      <c r="CY9" s="507"/>
      <c r="CZ9" s="507"/>
      <c r="DA9" s="507"/>
      <c r="DB9" s="507"/>
      <c r="DC9" s="507"/>
      <c r="DD9" s="507"/>
      <c r="DE9" s="17"/>
      <c r="DF9" s="506" t="s">
        <v>406</v>
      </c>
      <c r="DG9" s="506"/>
      <c r="DH9" s="506"/>
      <c r="DI9" s="506"/>
      <c r="DJ9" s="506"/>
      <c r="DK9" s="506"/>
      <c r="DL9" s="506"/>
      <c r="DM9" s="506"/>
      <c r="DN9" s="506"/>
      <c r="DO9" s="506"/>
      <c r="DP9" s="506"/>
      <c r="DQ9" s="506"/>
      <c r="DR9" s="506"/>
      <c r="DS9" s="506"/>
      <c r="DT9" s="506"/>
      <c r="DU9" s="506"/>
    </row>
    <row r="10" spans="5:125" ht="36" customHeight="1" thickBot="1">
      <c r="T10" s="499" t="s">
        <v>77</v>
      </c>
      <c r="U10" s="499"/>
      <c r="V10" s="499"/>
      <c r="W10" s="499"/>
      <c r="X10" s="499"/>
      <c r="Y10" s="499"/>
      <c r="Z10" s="499"/>
      <c r="AA10" s="499"/>
      <c r="AB10" s="499"/>
      <c r="AC10" s="17"/>
      <c r="AD10" s="498" t="str">
        <f>IF(②申請書１!AD10="","",②申請書１!AD10)</f>
        <v/>
      </c>
      <c r="AE10" s="498"/>
      <c r="AF10" s="498"/>
      <c r="AG10" s="498"/>
      <c r="AH10" s="498"/>
      <c r="AI10" s="498"/>
      <c r="AJ10" s="498"/>
      <c r="AK10" s="498"/>
      <c r="AL10" s="498"/>
      <c r="AM10" s="498"/>
      <c r="AN10" s="498"/>
      <c r="AO10" s="498"/>
      <c r="AP10" s="498"/>
      <c r="AQ10" s="498"/>
      <c r="AR10" s="498"/>
      <c r="AS10" s="119" t="s">
        <v>78</v>
      </c>
      <c r="AU10" s="638"/>
      <c r="AV10" s="639"/>
      <c r="AW10" s="639"/>
      <c r="AX10" s="639"/>
      <c r="AY10" s="639"/>
      <c r="AZ10" s="639"/>
      <c r="BA10" s="639"/>
      <c r="BB10" s="639"/>
      <c r="BC10" s="639"/>
      <c r="BD10" s="639"/>
      <c r="BE10" s="639"/>
      <c r="BF10" s="639"/>
      <c r="BG10" s="639"/>
      <c r="BH10" s="639"/>
      <c r="BI10" s="639"/>
      <c r="BJ10" s="639"/>
      <c r="BK10" s="639"/>
      <c r="BL10" s="639"/>
      <c r="BM10" s="639"/>
      <c r="BN10" s="639"/>
      <c r="BO10" s="639"/>
      <c r="BP10" s="639"/>
      <c r="BQ10" s="639"/>
      <c r="BR10" s="639"/>
      <c r="BS10" s="639"/>
      <c r="BT10" s="639"/>
      <c r="BU10" s="639"/>
      <c r="BV10" s="639"/>
      <c r="BW10" s="639"/>
      <c r="BX10" s="639"/>
      <c r="BY10" s="639"/>
      <c r="BZ10" s="639"/>
      <c r="CA10" s="639"/>
      <c r="CB10" s="639"/>
      <c r="CC10" s="52"/>
      <c r="CD10" s="54"/>
      <c r="CV10" s="507" t="s">
        <v>77</v>
      </c>
      <c r="CW10" s="507"/>
      <c r="CX10" s="507"/>
      <c r="CY10" s="507"/>
      <c r="CZ10" s="507"/>
      <c r="DA10" s="507"/>
      <c r="DB10" s="507"/>
      <c r="DC10" s="507"/>
      <c r="DD10" s="507"/>
      <c r="DE10" s="17"/>
      <c r="DF10" s="506" t="s">
        <v>405</v>
      </c>
      <c r="DG10" s="506"/>
      <c r="DH10" s="506"/>
      <c r="DI10" s="506"/>
      <c r="DJ10" s="506"/>
      <c r="DK10" s="506"/>
      <c r="DL10" s="506"/>
      <c r="DM10" s="506"/>
      <c r="DN10" s="506"/>
      <c r="DO10" s="506"/>
      <c r="DP10" s="506"/>
      <c r="DQ10" s="506"/>
      <c r="DR10" s="506"/>
      <c r="DS10" s="506"/>
      <c r="DT10" s="506"/>
      <c r="DU10" s="161" t="s">
        <v>78</v>
      </c>
    </row>
    <row r="11" spans="5:125" ht="18.75" customHeight="1" thickTop="1">
      <c r="AY11" s="7"/>
      <c r="AZ11" s="7"/>
      <c r="BF11" s="7"/>
      <c r="BX11" s="7"/>
    </row>
    <row r="12" spans="5:125" ht="18.75" customHeight="1">
      <c r="E12" t="s">
        <v>101</v>
      </c>
      <c r="H12" s="295"/>
      <c r="I12" s="295"/>
      <c r="J12" t="s">
        <v>6</v>
      </c>
      <c r="L12" s="295"/>
      <c r="M12" s="295"/>
      <c r="N12" t="s">
        <v>5</v>
      </c>
      <c r="P12" s="295"/>
      <c r="Q12" s="295"/>
      <c r="R12" t="s">
        <v>102</v>
      </c>
      <c r="Z12" s="295"/>
      <c r="AA12" s="295"/>
      <c r="AB12" t="s">
        <v>103</v>
      </c>
      <c r="AU12" t="s">
        <v>577</v>
      </c>
      <c r="AY12" s="7"/>
      <c r="AZ12" s="7"/>
      <c r="BF12" s="7"/>
      <c r="BX12" s="7"/>
      <c r="CG12" t="s">
        <v>101</v>
      </c>
      <c r="CJ12" s="505">
        <v>9</v>
      </c>
      <c r="CK12" s="505"/>
      <c r="CL12" t="s">
        <v>6</v>
      </c>
      <c r="CN12" s="505">
        <v>5</v>
      </c>
      <c r="CO12" s="505"/>
      <c r="CP12" t="s">
        <v>5</v>
      </c>
      <c r="CR12" s="505">
        <v>18</v>
      </c>
      <c r="CS12" s="505"/>
      <c r="CT12" t="s">
        <v>102</v>
      </c>
      <c r="DB12" s="505">
        <v>19</v>
      </c>
      <c r="DC12" s="505"/>
      <c r="DD12" t="s">
        <v>103</v>
      </c>
    </row>
    <row r="13" spans="5:125" ht="18.75" customHeight="1">
      <c r="E13" s="249">
        <f>IF(①要望書１!I1="","",①要望書１!I1)</f>
        <v>9</v>
      </c>
      <c r="F13" s="249"/>
      <c r="G13" t="s">
        <v>104</v>
      </c>
      <c r="AW13" s="117" t="s">
        <v>578</v>
      </c>
      <c r="AY13" s="7"/>
      <c r="AZ13" s="7"/>
      <c r="BF13" s="7"/>
      <c r="BX13" s="7"/>
      <c r="CG13" s="249">
        <f>DM3</f>
        <v>9</v>
      </c>
      <c r="CH13" s="249"/>
      <c r="CI13" t="s">
        <v>104</v>
      </c>
    </row>
    <row r="14" spans="5:125" ht="18.75" customHeight="1">
      <c r="E14" t="s">
        <v>105</v>
      </c>
      <c r="F14" s="20"/>
      <c r="AY14" s="7"/>
      <c r="AZ14" s="7"/>
      <c r="BF14" s="7"/>
      <c r="BX14" s="7"/>
      <c r="CG14" t="s">
        <v>105</v>
      </c>
      <c r="CH14" s="20"/>
    </row>
    <row r="15" spans="5:125" ht="18.75" customHeight="1">
      <c r="E15" t="s">
        <v>106</v>
      </c>
      <c r="AY15" s="7"/>
      <c r="AZ15" s="7"/>
      <c r="BF15" s="7"/>
      <c r="BX15" s="7"/>
      <c r="CG15" t="s">
        <v>106</v>
      </c>
    </row>
    <row r="16" spans="5:125" ht="9.9499999999999993" customHeight="1">
      <c r="AY16" s="7"/>
      <c r="AZ16" s="7"/>
      <c r="BF16" s="7"/>
      <c r="BX16" s="7"/>
    </row>
    <row r="17" spans="1:125" ht="18.75" customHeight="1">
      <c r="E17" s="249" t="s">
        <v>80</v>
      </c>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Y17" s="7"/>
      <c r="AZ17" s="7"/>
      <c r="BF17" s="7"/>
      <c r="BX17" s="7"/>
      <c r="CG17" s="249" t="s">
        <v>80</v>
      </c>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row>
    <row r="18" spans="1:125" ht="9.9499999999999993" customHeight="1">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Y18" s="7"/>
      <c r="AZ18" s="7"/>
      <c r="BF18" s="7"/>
      <c r="BX18" s="7"/>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row>
    <row r="19" spans="1:125" ht="38.25" customHeight="1">
      <c r="E19" s="17" t="s">
        <v>81</v>
      </c>
      <c r="K19" s="429" t="str">
        <f>IF(②申請書１!K17="","",②申請書１!K17)</f>
        <v/>
      </c>
      <c r="L19" s="429"/>
      <c r="M19" s="429"/>
      <c r="N19" s="429"/>
      <c r="O19" s="429"/>
      <c r="P19" s="429"/>
      <c r="Q19" s="429"/>
      <c r="R19" s="429"/>
      <c r="S19" s="429"/>
      <c r="T19" s="429"/>
      <c r="U19" s="429"/>
      <c r="V19" s="429"/>
      <c r="W19" s="429"/>
      <c r="X19" s="429"/>
      <c r="Y19" s="429"/>
      <c r="Z19" s="429"/>
      <c r="AA19" s="429"/>
      <c r="AB19" s="429"/>
      <c r="AC19" s="429"/>
      <c r="AD19" s="429"/>
      <c r="AE19" s="429"/>
      <c r="AF19" s="429"/>
      <c r="AG19" s="429"/>
      <c r="AH19" s="429"/>
      <c r="AI19" s="429"/>
      <c r="AJ19" s="429"/>
      <c r="AK19" s="429"/>
      <c r="AL19" s="429"/>
      <c r="AM19" s="429"/>
      <c r="AN19" s="429"/>
      <c r="AO19" s="429"/>
      <c r="AP19" s="429"/>
      <c r="AQ19" s="429"/>
      <c r="AR19" s="429"/>
      <c r="AS19" s="429"/>
      <c r="AY19" s="7"/>
      <c r="AZ19" s="7"/>
      <c r="BF19" s="7"/>
      <c r="BX19" s="7"/>
      <c r="CG19" t="s">
        <v>81</v>
      </c>
      <c r="CM19" s="429" t="s">
        <v>440</v>
      </c>
      <c r="CN19" s="429"/>
      <c r="CO19" s="429"/>
      <c r="CP19" s="429"/>
      <c r="CQ19" s="429"/>
      <c r="CR19" s="429"/>
      <c r="CS19" s="429"/>
      <c r="CT19" s="429"/>
      <c r="CU19" s="429"/>
      <c r="CV19" s="429"/>
      <c r="CW19" s="429"/>
      <c r="CX19" s="429"/>
      <c r="CY19" s="429"/>
      <c r="CZ19" s="429"/>
      <c r="DA19" s="429"/>
      <c r="DB19" s="429"/>
      <c r="DC19" s="429"/>
      <c r="DD19" s="429"/>
      <c r="DE19" s="429"/>
      <c r="DF19" s="429"/>
      <c r="DG19" s="429"/>
      <c r="DH19" s="429"/>
      <c r="DI19" s="429"/>
      <c r="DJ19" s="429"/>
      <c r="DK19" s="429"/>
      <c r="DL19" s="429"/>
      <c r="DM19" s="429"/>
      <c r="DN19" s="429"/>
      <c r="DO19" s="429"/>
      <c r="DP19" s="429"/>
      <c r="DQ19" s="429"/>
      <c r="DR19" s="429"/>
      <c r="DS19" s="429"/>
      <c r="DT19" s="429"/>
      <c r="DU19" s="429"/>
    </row>
    <row r="20" spans="1:125" ht="18.75" customHeight="1">
      <c r="AY20" s="7"/>
      <c r="AZ20" s="7"/>
      <c r="BF20" s="7"/>
      <c r="BX20" s="7"/>
    </row>
    <row r="21" spans="1:125" ht="18.75" customHeight="1">
      <c r="E21" t="s">
        <v>107</v>
      </c>
      <c r="AY21" s="7"/>
      <c r="AZ21" s="7"/>
      <c r="BF21" s="7"/>
      <c r="BX21" s="7"/>
      <c r="CG21" t="s">
        <v>107</v>
      </c>
    </row>
    <row r="22" spans="1:125" ht="18.75" customHeight="1">
      <c r="E22" t="s">
        <v>111</v>
      </c>
      <c r="AY22" s="7"/>
      <c r="AZ22" s="7"/>
      <c r="BF22" s="7"/>
      <c r="BX22" s="7"/>
      <c r="CG22" t="s">
        <v>111</v>
      </c>
    </row>
    <row r="23" spans="1:125" ht="74.25" customHeight="1">
      <c r="H23" s="645"/>
      <c r="I23" s="645"/>
      <c r="J23" s="645"/>
      <c r="K23" s="645"/>
      <c r="L23" s="645"/>
      <c r="M23" s="645"/>
      <c r="N23" s="645"/>
      <c r="O23" s="645"/>
      <c r="P23" s="645"/>
      <c r="Q23" s="645"/>
      <c r="R23" s="645"/>
      <c r="S23" s="645"/>
      <c r="T23" s="645"/>
      <c r="U23" s="645"/>
      <c r="V23" s="645"/>
      <c r="W23" s="645"/>
      <c r="X23" s="645"/>
      <c r="Y23" s="645"/>
      <c r="Z23" s="645"/>
      <c r="AA23" s="645"/>
      <c r="AB23" s="645"/>
      <c r="AC23" s="645"/>
      <c r="AD23" s="645"/>
      <c r="AE23" s="645"/>
      <c r="AF23" s="645"/>
      <c r="AG23" s="645"/>
      <c r="AH23" s="645"/>
      <c r="AI23" s="645"/>
      <c r="AJ23" s="645"/>
      <c r="AK23" s="645"/>
      <c r="AL23" s="645"/>
      <c r="AM23" s="645"/>
      <c r="AN23" s="645"/>
      <c r="AO23" s="645"/>
      <c r="AP23" s="645"/>
      <c r="AQ23" s="645"/>
      <c r="AR23" s="645"/>
      <c r="AS23" s="64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CJ23" s="606" t="s">
        <v>471</v>
      </c>
      <c r="CK23" s="606"/>
      <c r="CL23" s="606"/>
      <c r="CM23" s="606"/>
      <c r="CN23" s="606"/>
      <c r="CO23" s="606"/>
      <c r="CP23" s="606"/>
      <c r="CQ23" s="606"/>
      <c r="CR23" s="606"/>
      <c r="CS23" s="606"/>
      <c r="CT23" s="606"/>
      <c r="CU23" s="606"/>
      <c r="CV23" s="606"/>
      <c r="CW23" s="606"/>
      <c r="CX23" s="606"/>
      <c r="CY23" s="606"/>
      <c r="CZ23" s="606"/>
      <c r="DA23" s="606"/>
      <c r="DB23" s="606"/>
      <c r="DC23" s="606"/>
      <c r="DD23" s="606"/>
      <c r="DE23" s="606"/>
      <c r="DF23" s="606"/>
      <c r="DG23" s="606"/>
      <c r="DH23" s="606"/>
      <c r="DI23" s="606"/>
      <c r="DJ23" s="606"/>
      <c r="DK23" s="606"/>
      <c r="DL23" s="606"/>
      <c r="DM23" s="606"/>
      <c r="DN23" s="606"/>
      <c r="DO23" s="606"/>
      <c r="DP23" s="606"/>
      <c r="DQ23" s="606"/>
      <c r="DR23" s="606"/>
      <c r="DS23" s="606"/>
      <c r="DT23" s="606"/>
      <c r="DU23" s="606"/>
    </row>
    <row r="24" spans="1:125" ht="18.75" customHeight="1">
      <c r="E24" t="s">
        <v>112</v>
      </c>
      <c r="AY24" s="7"/>
      <c r="AZ24" s="7"/>
      <c r="BF24" s="7"/>
      <c r="BX24" s="7"/>
      <c r="CG24" t="s">
        <v>112</v>
      </c>
    </row>
    <row r="25" spans="1:125" ht="153" customHeight="1">
      <c r="H25" s="645"/>
      <c r="I25" s="645"/>
      <c r="J25" s="645"/>
      <c r="K25" s="645"/>
      <c r="L25" s="645"/>
      <c r="M25" s="645"/>
      <c r="N25" s="645"/>
      <c r="O25" s="645"/>
      <c r="P25" s="645"/>
      <c r="Q25" s="645"/>
      <c r="R25" s="645"/>
      <c r="S25" s="645"/>
      <c r="T25" s="645"/>
      <c r="U25" s="645"/>
      <c r="V25" s="645"/>
      <c r="W25" s="645"/>
      <c r="X25" s="645"/>
      <c r="Y25" s="645"/>
      <c r="Z25" s="645"/>
      <c r="AA25" s="645"/>
      <c r="AB25" s="645"/>
      <c r="AC25" s="645"/>
      <c r="AD25" s="645"/>
      <c r="AE25" s="645"/>
      <c r="AF25" s="645"/>
      <c r="AG25" s="645"/>
      <c r="AH25" s="645"/>
      <c r="AI25" s="645"/>
      <c r="AJ25" s="645"/>
      <c r="AK25" s="645"/>
      <c r="AL25" s="645"/>
      <c r="AM25" s="645"/>
      <c r="AN25" s="645"/>
      <c r="AO25" s="645"/>
      <c r="AP25" s="645"/>
      <c r="AQ25" s="645"/>
      <c r="AR25" s="645"/>
      <c r="AS25" s="645"/>
      <c r="AY25" s="7"/>
      <c r="AZ25" s="7"/>
      <c r="BF25" s="7"/>
      <c r="BX25" s="7"/>
      <c r="CJ25" s="606" t="s">
        <v>460</v>
      </c>
      <c r="CK25" s="606"/>
      <c r="CL25" s="606"/>
      <c r="CM25" s="606"/>
      <c r="CN25" s="606"/>
      <c r="CO25" s="606"/>
      <c r="CP25" s="606"/>
      <c r="CQ25" s="606"/>
      <c r="CR25" s="606"/>
      <c r="CS25" s="606"/>
      <c r="CT25" s="606"/>
      <c r="CU25" s="606"/>
      <c r="CV25" s="606"/>
      <c r="CW25" s="606"/>
      <c r="CX25" s="606"/>
      <c r="CY25" s="606"/>
      <c r="CZ25" s="606"/>
      <c r="DA25" s="606"/>
      <c r="DB25" s="606"/>
      <c r="DC25" s="606"/>
      <c r="DD25" s="606"/>
      <c r="DE25" s="606"/>
      <c r="DF25" s="606"/>
      <c r="DG25" s="606"/>
      <c r="DH25" s="606"/>
      <c r="DI25" s="606"/>
      <c r="DJ25" s="606"/>
      <c r="DK25" s="606"/>
      <c r="DL25" s="606"/>
      <c r="DM25" s="606"/>
      <c r="DN25" s="606"/>
      <c r="DO25" s="606"/>
      <c r="DP25" s="606"/>
      <c r="DQ25" s="606"/>
      <c r="DR25" s="606"/>
      <c r="DS25" s="606"/>
      <c r="DT25" s="606"/>
      <c r="DU25" s="606"/>
    </row>
    <row r="26" spans="1:125" ht="9.75" customHeight="1">
      <c r="AY26" s="7"/>
      <c r="AZ26" s="7"/>
      <c r="BF26" s="7"/>
      <c r="BX26" s="7"/>
    </row>
    <row r="27" spans="1:125" ht="18.75" customHeight="1">
      <c r="E27" t="s">
        <v>113</v>
      </c>
      <c r="N27" s="295"/>
      <c r="O27" s="295"/>
      <c r="P27" s="295"/>
      <c r="Q27" s="295"/>
      <c r="R27" s="295"/>
      <c r="S27" t="s">
        <v>114</v>
      </c>
      <c r="AU27" t="s">
        <v>70</v>
      </c>
      <c r="AY27" s="7"/>
      <c r="AZ27" s="7"/>
      <c r="BF27" s="7"/>
      <c r="BX27" s="7"/>
      <c r="CG27" t="s">
        <v>113</v>
      </c>
      <c r="CP27" s="505" t="s">
        <v>443</v>
      </c>
      <c r="CQ27" s="505"/>
      <c r="CR27" s="505"/>
      <c r="CS27" s="505"/>
      <c r="CT27" s="505"/>
      <c r="CU27" t="s">
        <v>114</v>
      </c>
    </row>
    <row r="28" spans="1:125" ht="18.75" customHeight="1">
      <c r="F28" s="97"/>
      <c r="G28" s="98"/>
      <c r="H28" s="98"/>
      <c r="I28" s="98"/>
      <c r="J28" s="98"/>
      <c r="K28" s="98"/>
      <c r="L28" s="98"/>
      <c r="M28" s="98"/>
      <c r="N28" s="98"/>
      <c r="O28" s="98"/>
      <c r="P28" s="98"/>
      <c r="Q28" s="98"/>
      <c r="R28" s="99"/>
      <c r="S28" s="253" t="s">
        <v>33</v>
      </c>
      <c r="T28" s="253"/>
      <c r="U28" s="253"/>
      <c r="V28" s="253"/>
      <c r="W28" s="253"/>
      <c r="X28" s="253"/>
      <c r="Y28" s="253"/>
      <c r="Z28" s="253"/>
      <c r="AA28" s="253"/>
      <c r="AB28" s="253"/>
      <c r="AC28" s="253"/>
      <c r="AD28" s="253"/>
      <c r="AE28" s="253"/>
      <c r="AF28" s="253"/>
      <c r="AG28" s="253"/>
      <c r="AH28" s="253"/>
      <c r="AI28" s="434" t="s">
        <v>366</v>
      </c>
      <c r="AJ28" s="434"/>
      <c r="AK28" s="434"/>
      <c r="AL28" s="434"/>
      <c r="AM28" s="434"/>
      <c r="AN28" s="434"/>
      <c r="AO28" s="434"/>
      <c r="AP28" s="434"/>
      <c r="AQ28" s="434"/>
      <c r="AR28" s="434"/>
      <c r="AS28" s="446"/>
      <c r="AY28" s="7"/>
      <c r="AZ28" s="7"/>
      <c r="BF28" s="7"/>
      <c r="BX28" s="7"/>
      <c r="CH28" s="97"/>
      <c r="CI28" s="98"/>
      <c r="CJ28" s="98"/>
      <c r="CK28" s="98"/>
      <c r="CL28" s="98"/>
      <c r="CM28" s="98"/>
      <c r="CN28" s="98"/>
      <c r="CO28" s="98"/>
      <c r="CP28" s="98"/>
      <c r="CQ28" s="98"/>
      <c r="CR28" s="98"/>
      <c r="CS28" s="98"/>
      <c r="CT28" s="99"/>
      <c r="CU28" s="253" t="s">
        <v>33</v>
      </c>
      <c r="CV28" s="253"/>
      <c r="CW28" s="253"/>
      <c r="CX28" s="253"/>
      <c r="CY28" s="253"/>
      <c r="CZ28" s="253"/>
      <c r="DA28" s="253"/>
      <c r="DB28" s="253"/>
      <c r="DC28" s="253"/>
      <c r="DD28" s="253"/>
      <c r="DE28" s="253"/>
      <c r="DF28" s="253"/>
      <c r="DG28" s="253"/>
      <c r="DH28" s="253"/>
      <c r="DI28" s="253"/>
      <c r="DJ28" s="253"/>
      <c r="DK28" s="434" t="s">
        <v>366</v>
      </c>
      <c r="DL28" s="434"/>
      <c r="DM28" s="434"/>
      <c r="DN28" s="434"/>
      <c r="DO28" s="434"/>
      <c r="DP28" s="434"/>
      <c r="DQ28" s="434"/>
      <c r="DR28" s="434"/>
      <c r="DS28" s="434"/>
      <c r="DT28" s="434"/>
      <c r="DU28" s="446"/>
    </row>
    <row r="29" spans="1:125" ht="78.75" customHeight="1">
      <c r="A29" s="152"/>
      <c r="F29" s="414" t="s">
        <v>432</v>
      </c>
      <c r="G29" s="339"/>
      <c r="H29" s="339"/>
      <c r="I29" s="339"/>
      <c r="J29" s="339"/>
      <c r="K29" s="339"/>
      <c r="L29" s="339"/>
      <c r="M29" s="339"/>
      <c r="N29" s="339"/>
      <c r="O29" s="339"/>
      <c r="P29" s="339"/>
      <c r="Q29" s="339"/>
      <c r="R29" s="340"/>
      <c r="S29" s="252" t="s">
        <v>115</v>
      </c>
      <c r="T29" s="252"/>
      <c r="U29" s="252"/>
      <c r="V29" s="252"/>
      <c r="W29" s="252"/>
      <c r="X29" s="252"/>
      <c r="Y29" s="252"/>
      <c r="Z29" s="252"/>
      <c r="AA29" s="252" t="s">
        <v>116</v>
      </c>
      <c r="AB29" s="252"/>
      <c r="AC29" s="252"/>
      <c r="AD29" s="252"/>
      <c r="AE29" s="252"/>
      <c r="AF29" s="252"/>
      <c r="AG29" s="252"/>
      <c r="AH29" s="252"/>
      <c r="AI29" s="436"/>
      <c r="AJ29" s="436"/>
      <c r="AK29" s="436"/>
      <c r="AL29" s="436"/>
      <c r="AM29" s="436"/>
      <c r="AN29" s="436"/>
      <c r="AO29" s="436"/>
      <c r="AP29" s="436"/>
      <c r="AQ29" s="436"/>
      <c r="AR29" s="436"/>
      <c r="AS29" s="625"/>
      <c r="AY29" s="7"/>
      <c r="AZ29" s="7"/>
      <c r="BF29" s="7"/>
      <c r="BX29" s="7"/>
      <c r="CH29" s="414" t="s">
        <v>432</v>
      </c>
      <c r="CI29" s="339"/>
      <c r="CJ29" s="339"/>
      <c r="CK29" s="339"/>
      <c r="CL29" s="339"/>
      <c r="CM29" s="339"/>
      <c r="CN29" s="339"/>
      <c r="CO29" s="339"/>
      <c r="CP29" s="339"/>
      <c r="CQ29" s="339"/>
      <c r="CR29" s="339"/>
      <c r="CS29" s="339"/>
      <c r="CT29" s="340"/>
      <c r="CU29" s="252" t="s">
        <v>115</v>
      </c>
      <c r="CV29" s="252"/>
      <c r="CW29" s="252"/>
      <c r="CX29" s="252"/>
      <c r="CY29" s="252"/>
      <c r="CZ29" s="252"/>
      <c r="DA29" s="252"/>
      <c r="DB29" s="252"/>
      <c r="DC29" s="252" t="s">
        <v>116</v>
      </c>
      <c r="DD29" s="252"/>
      <c r="DE29" s="252"/>
      <c r="DF29" s="252"/>
      <c r="DG29" s="252"/>
      <c r="DH29" s="252"/>
      <c r="DI29" s="252"/>
      <c r="DJ29" s="252"/>
      <c r="DK29" s="436"/>
      <c r="DL29" s="436"/>
      <c r="DM29" s="436"/>
      <c r="DN29" s="436"/>
      <c r="DO29" s="436"/>
      <c r="DP29" s="436"/>
      <c r="DQ29" s="436"/>
      <c r="DR29" s="436"/>
      <c r="DS29" s="436"/>
      <c r="DT29" s="436"/>
      <c r="DU29" s="625"/>
    </row>
    <row r="30" spans="1:125" ht="31.5" customHeight="1">
      <c r="B30" t="str">
        <f>IF($F$30="","",0)</f>
        <v/>
      </c>
      <c r="F30" s="626" t="str">
        <f>IF(②申請書１!Q47="","",②申請書１!Q47)</f>
        <v/>
      </c>
      <c r="G30" s="627"/>
      <c r="H30" s="627"/>
      <c r="I30" s="627"/>
      <c r="J30" s="627"/>
      <c r="K30" s="627"/>
      <c r="L30" s="627"/>
      <c r="M30" s="627"/>
      <c r="N30" s="627"/>
      <c r="O30" s="627"/>
      <c r="P30" s="627"/>
      <c r="Q30" s="627"/>
      <c r="R30" s="628"/>
      <c r="S30" s="76"/>
      <c r="T30" s="649" t="str">
        <f>IF(②申請書４!T3="","",②申請書４!T3)</f>
        <v/>
      </c>
      <c r="U30" s="649"/>
      <c r="V30" s="649"/>
      <c r="W30" s="649"/>
      <c r="X30" s="649"/>
      <c r="Y30" s="79"/>
      <c r="Z30" s="80" t="s">
        <v>2</v>
      </c>
      <c r="AA30" s="75"/>
      <c r="AB30" s="633" t="str">
        <f>IF(T30="","",T30)</f>
        <v/>
      </c>
      <c r="AC30" s="633"/>
      <c r="AD30" s="633"/>
      <c r="AE30" s="633"/>
      <c r="AF30" s="633"/>
      <c r="AG30" s="79"/>
      <c r="AH30" s="80" t="s">
        <v>2</v>
      </c>
      <c r="AI30" s="79"/>
      <c r="AJ30" s="586" t="str">
        <f t="shared" ref="AJ30:AJ39" si="0">IF(AB30="","",AB30-T30)</f>
        <v/>
      </c>
      <c r="AK30" s="586"/>
      <c r="AL30" s="586"/>
      <c r="AM30" s="586"/>
      <c r="AN30" s="77"/>
      <c r="AO30" s="77"/>
      <c r="AP30" s="77"/>
      <c r="AQ30" s="77"/>
      <c r="AR30" s="77"/>
      <c r="AS30" s="78"/>
      <c r="AU30" s="456"/>
      <c r="AV30" s="456"/>
      <c r="AW30" s="456"/>
      <c r="AX30" s="456"/>
      <c r="AY30" s="456"/>
      <c r="AZ30" s="456"/>
      <c r="BA30" s="456"/>
      <c r="BB30" s="456"/>
      <c r="BC30" s="456"/>
      <c r="BD30" s="456"/>
      <c r="BE30" s="456"/>
      <c r="BF30" s="456"/>
      <c r="BG30" s="456"/>
      <c r="BH30" s="456"/>
      <c r="BI30" s="456"/>
      <c r="BJ30" s="456"/>
      <c r="BK30" s="456"/>
      <c r="BL30" s="456"/>
      <c r="BM30" s="456"/>
      <c r="BN30" s="456"/>
      <c r="BO30" s="456"/>
      <c r="BP30" s="456"/>
      <c r="BQ30" s="456"/>
      <c r="BR30" s="456"/>
      <c r="BS30" s="456"/>
      <c r="BT30" s="456"/>
      <c r="BU30" s="456"/>
      <c r="BV30" s="456"/>
      <c r="BW30" s="456"/>
      <c r="BX30" s="456"/>
      <c r="BY30" s="456"/>
      <c r="BZ30" s="456"/>
      <c r="CA30" s="456"/>
      <c r="CB30" s="456"/>
      <c r="CC30" s="456"/>
      <c r="CD30" s="456"/>
      <c r="CH30" s="613" t="s">
        <v>442</v>
      </c>
      <c r="CI30" s="614"/>
      <c r="CJ30" s="614"/>
      <c r="CK30" s="614"/>
      <c r="CL30" s="614"/>
      <c r="CM30" s="614"/>
      <c r="CN30" s="614"/>
      <c r="CO30" s="614"/>
      <c r="CP30" s="614"/>
      <c r="CQ30" s="614"/>
      <c r="CR30" s="614"/>
      <c r="CS30" s="614"/>
      <c r="CT30" s="615"/>
      <c r="CU30" s="76"/>
      <c r="CV30" s="619">
        <v>310844</v>
      </c>
      <c r="CW30" s="619"/>
      <c r="CX30" s="619"/>
      <c r="CY30" s="619"/>
      <c r="CZ30" s="619"/>
      <c r="DA30" s="79"/>
      <c r="DB30" s="80" t="s">
        <v>2</v>
      </c>
      <c r="DC30" s="75"/>
      <c r="DD30" s="620">
        <v>50844</v>
      </c>
      <c r="DE30" s="620"/>
      <c r="DF30" s="620"/>
      <c r="DG30" s="620"/>
      <c r="DH30" s="620"/>
      <c r="DI30" s="79"/>
      <c r="DJ30" s="80" t="s">
        <v>2</v>
      </c>
      <c r="DK30" s="79"/>
      <c r="DL30" s="621">
        <f t="shared" ref="DL30:DL39" si="1">IF(DD30="","",DD30-CV30)</f>
        <v>-260000</v>
      </c>
      <c r="DM30" s="621"/>
      <c r="DN30" s="621"/>
      <c r="DO30" s="621"/>
      <c r="DP30" s="77"/>
      <c r="DQ30" s="77"/>
      <c r="DR30" s="77"/>
      <c r="DS30" s="77"/>
      <c r="DT30" s="77"/>
      <c r="DU30" s="78"/>
    </row>
    <row r="31" spans="1:125" ht="31.5" customHeight="1">
      <c r="B31" t="str">
        <f>IF($F$30="","",0)</f>
        <v/>
      </c>
      <c r="F31" s="629"/>
      <c r="G31" s="630"/>
      <c r="H31" s="630"/>
      <c r="I31" s="630"/>
      <c r="J31" s="630"/>
      <c r="K31" s="630"/>
      <c r="L31" s="630"/>
      <c r="M31" s="630"/>
      <c r="N31" s="630"/>
      <c r="O31" s="630"/>
      <c r="P31" s="630"/>
      <c r="Q31" s="630"/>
      <c r="R31" s="631"/>
      <c r="S31" s="81" t="s">
        <v>367</v>
      </c>
      <c r="T31" s="634" t="str">
        <f>IF(②申請書４!AB3="","",②申請書４!AB3)</f>
        <v/>
      </c>
      <c r="U31" s="634"/>
      <c r="V31" s="634"/>
      <c r="W31" s="634"/>
      <c r="X31" s="634"/>
      <c r="Y31" s="82"/>
      <c r="Z31" s="83" t="s">
        <v>34</v>
      </c>
      <c r="AA31" s="84" t="s">
        <v>367</v>
      </c>
      <c r="AB31" s="635" t="str">
        <f>IF(T31="","",T31)</f>
        <v/>
      </c>
      <c r="AC31" s="635"/>
      <c r="AD31" s="635"/>
      <c r="AE31" s="635"/>
      <c r="AF31" s="635"/>
      <c r="AG31" s="82"/>
      <c r="AH31" s="83" t="s">
        <v>34</v>
      </c>
      <c r="AI31" s="82" t="s">
        <v>367</v>
      </c>
      <c r="AJ31" s="624" t="str">
        <f t="shared" si="0"/>
        <v/>
      </c>
      <c r="AK31" s="624"/>
      <c r="AL31" s="624"/>
      <c r="AM31" s="624"/>
      <c r="AN31" s="85" t="s">
        <v>368</v>
      </c>
      <c r="AO31" s="86" t="s">
        <v>370</v>
      </c>
      <c r="AP31" s="590" t="str">
        <f>IFERROR(IF(AB31="","",AB31/T31-1),"0")</f>
        <v/>
      </c>
      <c r="AQ31" s="590"/>
      <c r="AR31" s="590"/>
      <c r="AS31" s="83" t="s">
        <v>369</v>
      </c>
      <c r="AU31" s="456"/>
      <c r="AV31" s="456"/>
      <c r="AW31" s="456"/>
      <c r="AX31" s="456"/>
      <c r="AY31" s="456"/>
      <c r="AZ31" s="456"/>
      <c r="BA31" s="456"/>
      <c r="BB31" s="456"/>
      <c r="BC31" s="456"/>
      <c r="BD31" s="456"/>
      <c r="BE31" s="456"/>
      <c r="BF31" s="456"/>
      <c r="BG31" s="456"/>
      <c r="BH31" s="456"/>
      <c r="BI31" s="456"/>
      <c r="BJ31" s="456"/>
      <c r="BK31" s="456"/>
      <c r="BL31" s="456"/>
      <c r="BM31" s="456"/>
      <c r="BN31" s="456"/>
      <c r="BO31" s="456"/>
      <c r="BP31" s="456"/>
      <c r="BQ31" s="456"/>
      <c r="BR31" s="456"/>
      <c r="BS31" s="456"/>
      <c r="BT31" s="456"/>
      <c r="BU31" s="456"/>
      <c r="BV31" s="456"/>
      <c r="BW31" s="456"/>
      <c r="BX31" s="456"/>
      <c r="BY31" s="456"/>
      <c r="BZ31" s="456"/>
      <c r="CA31" s="456"/>
      <c r="CB31" s="456"/>
      <c r="CC31" s="456"/>
      <c r="CD31" s="456"/>
      <c r="CE31" s="16"/>
      <c r="CF31" s="16"/>
      <c r="CH31" s="616"/>
      <c r="CI31" s="617"/>
      <c r="CJ31" s="617"/>
      <c r="CK31" s="617"/>
      <c r="CL31" s="617"/>
      <c r="CM31" s="617"/>
      <c r="CN31" s="617"/>
      <c r="CO31" s="617"/>
      <c r="CP31" s="617"/>
      <c r="CQ31" s="617"/>
      <c r="CR31" s="617"/>
      <c r="CS31" s="617"/>
      <c r="CT31" s="618"/>
      <c r="CU31" s="81" t="s">
        <v>35</v>
      </c>
      <c r="CV31" s="622">
        <v>188000</v>
      </c>
      <c r="CW31" s="622"/>
      <c r="CX31" s="622"/>
      <c r="CY31" s="622"/>
      <c r="CZ31" s="622"/>
      <c r="DA31" s="82"/>
      <c r="DB31" s="83" t="s">
        <v>34</v>
      </c>
      <c r="DC31" s="84" t="s">
        <v>35</v>
      </c>
      <c r="DD31" s="623">
        <v>50000</v>
      </c>
      <c r="DE31" s="623"/>
      <c r="DF31" s="623"/>
      <c r="DG31" s="623"/>
      <c r="DH31" s="623"/>
      <c r="DI31" s="82"/>
      <c r="DJ31" s="83" t="s">
        <v>34</v>
      </c>
      <c r="DK31" s="82" t="s">
        <v>35</v>
      </c>
      <c r="DL31" s="624">
        <f>IF(DD31="","",DD31-CV31)</f>
        <v>-138000</v>
      </c>
      <c r="DM31" s="624"/>
      <c r="DN31" s="624"/>
      <c r="DO31" s="624"/>
      <c r="DP31" s="85" t="s">
        <v>368</v>
      </c>
      <c r="DQ31" s="86" t="s">
        <v>370</v>
      </c>
      <c r="DR31" s="590">
        <f>IF(DD31="","",DD31/CV31-1)</f>
        <v>-0.73404255319148937</v>
      </c>
      <c r="DS31" s="590"/>
      <c r="DT31" s="590"/>
      <c r="DU31" s="83" t="s">
        <v>369</v>
      </c>
    </row>
    <row r="32" spans="1:125" ht="38.25" customHeight="1">
      <c r="B32" t="str">
        <f>IF($F$32="","",0)</f>
        <v/>
      </c>
      <c r="F32" s="626" t="str">
        <f>IF(②申請書１!Q48="","",②申請書１!Q48)</f>
        <v/>
      </c>
      <c r="G32" s="627"/>
      <c r="H32" s="627"/>
      <c r="I32" s="627"/>
      <c r="J32" s="627"/>
      <c r="K32" s="627"/>
      <c r="L32" s="627"/>
      <c r="M32" s="627"/>
      <c r="N32" s="627"/>
      <c r="O32" s="627"/>
      <c r="P32" s="627"/>
      <c r="Q32" s="627"/>
      <c r="R32" s="628"/>
      <c r="S32" s="76"/>
      <c r="T32" s="632" t="str">
        <f>IF(②申請書４!T4="","",②申請書４!T4)</f>
        <v/>
      </c>
      <c r="U32" s="632"/>
      <c r="V32" s="632"/>
      <c r="W32" s="632"/>
      <c r="X32" s="632"/>
      <c r="Y32" s="79"/>
      <c r="Z32" s="80" t="s">
        <v>2</v>
      </c>
      <c r="AA32" s="75"/>
      <c r="AB32" s="633" t="str">
        <f>IF(T32="","",T32)</f>
        <v/>
      </c>
      <c r="AC32" s="633"/>
      <c r="AD32" s="633"/>
      <c r="AE32" s="633"/>
      <c r="AF32" s="633"/>
      <c r="AG32" s="79"/>
      <c r="AH32" s="80" t="s">
        <v>2</v>
      </c>
      <c r="AI32" s="79"/>
      <c r="AJ32" s="621" t="str">
        <f t="shared" si="0"/>
        <v/>
      </c>
      <c r="AK32" s="621"/>
      <c r="AL32" s="621"/>
      <c r="AM32" s="621"/>
      <c r="AN32" s="77"/>
      <c r="AO32" s="77"/>
      <c r="AP32" s="77"/>
      <c r="AQ32" s="77"/>
      <c r="AR32" s="77"/>
      <c r="AS32" s="78"/>
      <c r="AU32" s="456"/>
      <c r="AV32" s="456"/>
      <c r="AW32" s="456"/>
      <c r="AX32" s="456"/>
      <c r="AY32" s="456"/>
      <c r="AZ32" s="456"/>
      <c r="BA32" s="456"/>
      <c r="BB32" s="456"/>
      <c r="BC32" s="456"/>
      <c r="BD32" s="456"/>
      <c r="BE32" s="456"/>
      <c r="BF32" s="456"/>
      <c r="BG32" s="456"/>
      <c r="BH32" s="456"/>
      <c r="BI32" s="456"/>
      <c r="BJ32" s="456"/>
      <c r="BK32" s="456"/>
      <c r="BL32" s="456"/>
      <c r="BM32" s="456"/>
      <c r="BN32" s="456"/>
      <c r="BO32" s="456"/>
      <c r="BP32" s="456"/>
      <c r="BQ32" s="456"/>
      <c r="BR32" s="456"/>
      <c r="BS32" s="456"/>
      <c r="BT32" s="456"/>
      <c r="BU32" s="456"/>
      <c r="BV32" s="456"/>
      <c r="BW32" s="456"/>
      <c r="BX32" s="456"/>
      <c r="BY32" s="456"/>
      <c r="BZ32" s="456"/>
      <c r="CA32" s="456"/>
      <c r="CB32" s="456"/>
      <c r="CC32" s="456"/>
      <c r="CD32" s="456"/>
      <c r="CH32" s="613" t="s">
        <v>441</v>
      </c>
      <c r="CI32" s="614"/>
      <c r="CJ32" s="614"/>
      <c r="CK32" s="614"/>
      <c r="CL32" s="614"/>
      <c r="CM32" s="614"/>
      <c r="CN32" s="614"/>
      <c r="CO32" s="614"/>
      <c r="CP32" s="614"/>
      <c r="CQ32" s="614"/>
      <c r="CR32" s="614"/>
      <c r="CS32" s="614"/>
      <c r="CT32" s="615"/>
      <c r="CU32" s="76"/>
      <c r="CV32" s="619">
        <v>500000</v>
      </c>
      <c r="CW32" s="619"/>
      <c r="CX32" s="619"/>
      <c r="CY32" s="619"/>
      <c r="CZ32" s="619"/>
      <c r="DA32" s="79"/>
      <c r="DB32" s="80" t="s">
        <v>2</v>
      </c>
      <c r="DC32" s="75"/>
      <c r="DD32" s="620">
        <v>800000</v>
      </c>
      <c r="DE32" s="620"/>
      <c r="DF32" s="620"/>
      <c r="DG32" s="620"/>
      <c r="DH32" s="620"/>
      <c r="DI32" s="79"/>
      <c r="DJ32" s="80" t="s">
        <v>2</v>
      </c>
      <c r="DK32" s="79"/>
      <c r="DL32" s="621">
        <f t="shared" si="1"/>
        <v>300000</v>
      </c>
      <c r="DM32" s="621"/>
      <c r="DN32" s="621"/>
      <c r="DO32" s="621"/>
      <c r="DP32" s="77"/>
      <c r="DQ32" s="77"/>
      <c r="DR32" s="77"/>
      <c r="DS32" s="77"/>
      <c r="DT32" s="77"/>
      <c r="DU32" s="78"/>
    </row>
    <row r="33" spans="2:125" ht="38.25" customHeight="1">
      <c r="B33" t="str">
        <f t="shared" ref="B33" si="2">IF($F$32="","",0)</f>
        <v/>
      </c>
      <c r="F33" s="629"/>
      <c r="G33" s="630"/>
      <c r="H33" s="630"/>
      <c r="I33" s="630"/>
      <c r="J33" s="630"/>
      <c r="K33" s="630"/>
      <c r="L33" s="630"/>
      <c r="M33" s="630"/>
      <c r="N33" s="630"/>
      <c r="O33" s="630"/>
      <c r="P33" s="630"/>
      <c r="Q33" s="630"/>
      <c r="R33" s="631"/>
      <c r="S33" s="81" t="s">
        <v>367</v>
      </c>
      <c r="T33" s="634" t="str">
        <f>IF(②申請書４!AB4="","",②申請書４!AB4)</f>
        <v/>
      </c>
      <c r="U33" s="634"/>
      <c r="V33" s="634"/>
      <c r="W33" s="634"/>
      <c r="X33" s="634"/>
      <c r="Y33" s="82"/>
      <c r="Z33" s="83" t="s">
        <v>34</v>
      </c>
      <c r="AA33" s="84" t="s">
        <v>367</v>
      </c>
      <c r="AB33" s="635" t="str">
        <f>IF(T33="","",T33)</f>
        <v/>
      </c>
      <c r="AC33" s="635"/>
      <c r="AD33" s="635"/>
      <c r="AE33" s="635"/>
      <c r="AF33" s="635"/>
      <c r="AG33" s="82"/>
      <c r="AH33" s="83" t="s">
        <v>34</v>
      </c>
      <c r="AI33" s="82" t="s">
        <v>367</v>
      </c>
      <c r="AJ33" s="624" t="str">
        <f t="shared" si="0"/>
        <v/>
      </c>
      <c r="AK33" s="624"/>
      <c r="AL33" s="624"/>
      <c r="AM33" s="624"/>
      <c r="AN33" s="85" t="s">
        <v>368</v>
      </c>
      <c r="AO33" s="86" t="s">
        <v>370</v>
      </c>
      <c r="AP33" s="590" t="str">
        <f>IFERROR(IF(AB33="","",AB33/T33-1),"0")</f>
        <v/>
      </c>
      <c r="AQ33" s="590"/>
      <c r="AR33" s="590"/>
      <c r="AS33" s="83" t="s">
        <v>369</v>
      </c>
      <c r="AU33" s="456"/>
      <c r="AV33" s="456"/>
      <c r="AW33" s="456"/>
      <c r="AX33" s="456"/>
      <c r="AY33" s="456"/>
      <c r="AZ33" s="456"/>
      <c r="BA33" s="456"/>
      <c r="BB33" s="456"/>
      <c r="BC33" s="456"/>
      <c r="BD33" s="456"/>
      <c r="BE33" s="456"/>
      <c r="BF33" s="456"/>
      <c r="BG33" s="456"/>
      <c r="BH33" s="456"/>
      <c r="BI33" s="456"/>
      <c r="BJ33" s="456"/>
      <c r="BK33" s="456"/>
      <c r="BL33" s="456"/>
      <c r="BM33" s="456"/>
      <c r="BN33" s="456"/>
      <c r="BO33" s="456"/>
      <c r="BP33" s="456"/>
      <c r="BQ33" s="456"/>
      <c r="BR33" s="456"/>
      <c r="BS33" s="456"/>
      <c r="BT33" s="456"/>
      <c r="BU33" s="456"/>
      <c r="BV33" s="456"/>
      <c r="BW33" s="456"/>
      <c r="BX33" s="456"/>
      <c r="BY33" s="456"/>
      <c r="BZ33" s="456"/>
      <c r="CA33" s="456"/>
      <c r="CB33" s="456"/>
      <c r="CC33" s="456"/>
      <c r="CD33" s="456"/>
      <c r="CH33" s="616"/>
      <c r="CI33" s="617"/>
      <c r="CJ33" s="617"/>
      <c r="CK33" s="617"/>
      <c r="CL33" s="617"/>
      <c r="CM33" s="617"/>
      <c r="CN33" s="617"/>
      <c r="CO33" s="617"/>
      <c r="CP33" s="617"/>
      <c r="CQ33" s="617"/>
      <c r="CR33" s="617"/>
      <c r="CS33" s="617"/>
      <c r="CT33" s="618"/>
      <c r="CU33" s="81" t="s">
        <v>35</v>
      </c>
      <c r="CV33" s="622">
        <v>460000</v>
      </c>
      <c r="CW33" s="622"/>
      <c r="CX33" s="622"/>
      <c r="CY33" s="622"/>
      <c r="CZ33" s="622"/>
      <c r="DA33" s="82"/>
      <c r="DB33" s="83" t="s">
        <v>34</v>
      </c>
      <c r="DC33" s="84" t="s">
        <v>35</v>
      </c>
      <c r="DD33" s="623">
        <v>510000</v>
      </c>
      <c r="DE33" s="623"/>
      <c r="DF33" s="623"/>
      <c r="DG33" s="623"/>
      <c r="DH33" s="623"/>
      <c r="DI33" s="82"/>
      <c r="DJ33" s="83" t="s">
        <v>34</v>
      </c>
      <c r="DK33" s="82" t="s">
        <v>35</v>
      </c>
      <c r="DL33" s="624">
        <f t="shared" si="1"/>
        <v>50000</v>
      </c>
      <c r="DM33" s="624"/>
      <c r="DN33" s="624"/>
      <c r="DO33" s="624"/>
      <c r="DP33" s="85" t="s">
        <v>368</v>
      </c>
      <c r="DQ33" s="86" t="s">
        <v>370</v>
      </c>
      <c r="DR33" s="590">
        <f>IF(DD33="","",DD33/CV33-1)</f>
        <v>0.10869565217391308</v>
      </c>
      <c r="DS33" s="590"/>
      <c r="DT33" s="590"/>
      <c r="DU33" s="83" t="s">
        <v>369</v>
      </c>
    </row>
    <row r="34" spans="2:125" ht="38.25" customHeight="1">
      <c r="B34" t="str">
        <f>IF($F$34="","",0)</f>
        <v/>
      </c>
      <c r="F34" s="626" t="str">
        <f>IF(②申請書１!Q49="","",②申請書１!Q49)</f>
        <v/>
      </c>
      <c r="G34" s="627"/>
      <c r="H34" s="627"/>
      <c r="I34" s="627"/>
      <c r="J34" s="627"/>
      <c r="K34" s="627"/>
      <c r="L34" s="627"/>
      <c r="M34" s="627"/>
      <c r="N34" s="627"/>
      <c r="O34" s="627"/>
      <c r="P34" s="627"/>
      <c r="Q34" s="627"/>
      <c r="R34" s="628"/>
      <c r="S34" s="76"/>
      <c r="T34" s="632" t="str">
        <f>IF(②申請書４!T5="","",②申請書４!T5)</f>
        <v/>
      </c>
      <c r="U34" s="632"/>
      <c r="V34" s="632"/>
      <c r="W34" s="632"/>
      <c r="X34" s="632"/>
      <c r="Y34" s="79"/>
      <c r="Z34" s="80" t="s">
        <v>2</v>
      </c>
      <c r="AA34" s="75"/>
      <c r="AB34" s="633" t="str">
        <f>IF(T34="","",T34)</f>
        <v/>
      </c>
      <c r="AC34" s="633"/>
      <c r="AD34" s="633"/>
      <c r="AE34" s="633"/>
      <c r="AF34" s="633"/>
      <c r="AG34" s="79"/>
      <c r="AH34" s="80" t="s">
        <v>2</v>
      </c>
      <c r="AI34" s="79"/>
      <c r="AJ34" s="621" t="str">
        <f t="shared" si="0"/>
        <v/>
      </c>
      <c r="AK34" s="621"/>
      <c r="AL34" s="621"/>
      <c r="AM34" s="621"/>
      <c r="AN34" s="77"/>
      <c r="AO34" s="77"/>
      <c r="AP34" s="77"/>
      <c r="AQ34" s="77"/>
      <c r="AR34" s="77"/>
      <c r="AS34" s="78"/>
      <c r="AU34" s="456" t="s">
        <v>637</v>
      </c>
      <c r="AV34" s="456"/>
      <c r="AW34" s="456"/>
      <c r="AX34" s="456"/>
      <c r="AY34" s="456"/>
      <c r="AZ34" s="456"/>
      <c r="BA34" s="456"/>
      <c r="BB34" s="456"/>
      <c r="BC34" s="456"/>
      <c r="BD34" s="456"/>
      <c r="BE34" s="456"/>
      <c r="BF34" s="456"/>
      <c r="BG34" s="456"/>
      <c r="BH34" s="456"/>
      <c r="BI34" s="456"/>
      <c r="BJ34" s="456"/>
      <c r="BK34" s="456"/>
      <c r="BL34" s="456"/>
      <c r="BM34" s="456"/>
      <c r="BN34" s="456"/>
      <c r="BO34" s="456"/>
      <c r="BP34" s="456"/>
      <c r="BQ34" s="456"/>
      <c r="BR34" s="456"/>
      <c r="BS34" s="456"/>
      <c r="BT34" s="456"/>
      <c r="BU34" s="456"/>
      <c r="BV34" s="456"/>
      <c r="BW34" s="456"/>
      <c r="BX34" s="456"/>
      <c r="BY34" s="456"/>
      <c r="BZ34" s="456"/>
      <c r="CA34" s="456"/>
      <c r="CB34" s="456"/>
      <c r="CC34" s="456"/>
      <c r="CD34" s="456"/>
      <c r="CH34" s="613"/>
      <c r="CI34" s="614"/>
      <c r="CJ34" s="614"/>
      <c r="CK34" s="614"/>
      <c r="CL34" s="614"/>
      <c r="CM34" s="614"/>
      <c r="CN34" s="614"/>
      <c r="CO34" s="614"/>
      <c r="CP34" s="614"/>
      <c r="CQ34" s="614"/>
      <c r="CR34" s="614"/>
      <c r="CS34" s="614"/>
      <c r="CT34" s="615"/>
      <c r="CU34" s="76"/>
      <c r="CV34" s="619"/>
      <c r="CW34" s="619"/>
      <c r="CX34" s="619"/>
      <c r="CY34" s="619"/>
      <c r="CZ34" s="619"/>
      <c r="DA34" s="79"/>
      <c r="DB34" s="80" t="s">
        <v>2</v>
      </c>
      <c r="DC34" s="75"/>
      <c r="DD34" s="620"/>
      <c r="DE34" s="620"/>
      <c r="DF34" s="620"/>
      <c r="DG34" s="620"/>
      <c r="DH34" s="620"/>
      <c r="DI34" s="79"/>
      <c r="DJ34" s="80" t="s">
        <v>2</v>
      </c>
      <c r="DK34" s="79"/>
      <c r="DL34" s="621" t="str">
        <f t="shared" si="1"/>
        <v/>
      </c>
      <c r="DM34" s="621"/>
      <c r="DN34" s="621"/>
      <c r="DO34" s="621"/>
      <c r="DP34" s="77"/>
      <c r="DQ34" s="77"/>
      <c r="DR34" s="77"/>
      <c r="DS34" s="77"/>
      <c r="DT34" s="77"/>
      <c r="DU34" s="78"/>
    </row>
    <row r="35" spans="2:125" ht="38.25" customHeight="1">
      <c r="B35" t="str">
        <f>IF($F$34="","",0)</f>
        <v/>
      </c>
      <c r="F35" s="629"/>
      <c r="G35" s="630"/>
      <c r="H35" s="630"/>
      <c r="I35" s="630"/>
      <c r="J35" s="630"/>
      <c r="K35" s="630"/>
      <c r="L35" s="630"/>
      <c r="M35" s="630"/>
      <c r="N35" s="630"/>
      <c r="O35" s="630"/>
      <c r="P35" s="630"/>
      <c r="Q35" s="630"/>
      <c r="R35" s="631"/>
      <c r="S35" s="81" t="s">
        <v>367</v>
      </c>
      <c r="T35" s="634" t="str">
        <f>IF(②申請書４!AB5="","",②申請書４!AB5)</f>
        <v/>
      </c>
      <c r="U35" s="634"/>
      <c r="V35" s="634"/>
      <c r="W35" s="634"/>
      <c r="X35" s="634"/>
      <c r="Y35" s="82"/>
      <c r="Z35" s="83" t="s">
        <v>34</v>
      </c>
      <c r="AA35" s="84" t="s">
        <v>367</v>
      </c>
      <c r="AB35" s="635" t="str">
        <f t="shared" ref="AB35:AB39" si="3">IF(T35="","",T35)</f>
        <v/>
      </c>
      <c r="AC35" s="635"/>
      <c r="AD35" s="635"/>
      <c r="AE35" s="635"/>
      <c r="AF35" s="635"/>
      <c r="AG35" s="82"/>
      <c r="AH35" s="83" t="s">
        <v>34</v>
      </c>
      <c r="AI35" s="82" t="s">
        <v>367</v>
      </c>
      <c r="AJ35" s="624" t="str">
        <f t="shared" si="0"/>
        <v/>
      </c>
      <c r="AK35" s="624"/>
      <c r="AL35" s="624"/>
      <c r="AM35" s="624"/>
      <c r="AN35" s="85" t="s">
        <v>368</v>
      </c>
      <c r="AO35" s="86" t="s">
        <v>370</v>
      </c>
      <c r="AP35" s="590" t="str">
        <f>IFERROR(IF(AB35="","",AB35/T35-1),"0")</f>
        <v/>
      </c>
      <c r="AQ35" s="590"/>
      <c r="AR35" s="590"/>
      <c r="AS35" s="83" t="s">
        <v>369</v>
      </c>
      <c r="AU35" s="456"/>
      <c r="AV35" s="456"/>
      <c r="AW35" s="456"/>
      <c r="AX35" s="456"/>
      <c r="AY35" s="456"/>
      <c r="AZ35" s="456"/>
      <c r="BA35" s="456"/>
      <c r="BB35" s="456"/>
      <c r="BC35" s="456"/>
      <c r="BD35" s="456"/>
      <c r="BE35" s="456"/>
      <c r="BF35" s="456"/>
      <c r="BG35" s="456"/>
      <c r="BH35" s="456"/>
      <c r="BI35" s="456"/>
      <c r="BJ35" s="456"/>
      <c r="BK35" s="456"/>
      <c r="BL35" s="456"/>
      <c r="BM35" s="456"/>
      <c r="BN35" s="456"/>
      <c r="BO35" s="456"/>
      <c r="BP35" s="456"/>
      <c r="BQ35" s="456"/>
      <c r="BR35" s="456"/>
      <c r="BS35" s="456"/>
      <c r="BT35" s="456"/>
      <c r="BU35" s="456"/>
      <c r="BV35" s="456"/>
      <c r="BW35" s="456"/>
      <c r="BX35" s="456"/>
      <c r="BY35" s="456"/>
      <c r="BZ35" s="456"/>
      <c r="CA35" s="456"/>
      <c r="CB35" s="456"/>
      <c r="CC35" s="456"/>
      <c r="CD35" s="456"/>
      <c r="CH35" s="616"/>
      <c r="CI35" s="617"/>
      <c r="CJ35" s="617"/>
      <c r="CK35" s="617"/>
      <c r="CL35" s="617"/>
      <c r="CM35" s="617"/>
      <c r="CN35" s="617"/>
      <c r="CO35" s="617"/>
      <c r="CP35" s="617"/>
      <c r="CQ35" s="617"/>
      <c r="CR35" s="617"/>
      <c r="CS35" s="617"/>
      <c r="CT35" s="618"/>
      <c r="CU35" s="81" t="s">
        <v>35</v>
      </c>
      <c r="CV35" s="622"/>
      <c r="CW35" s="622"/>
      <c r="CX35" s="622"/>
      <c r="CY35" s="622"/>
      <c r="CZ35" s="622"/>
      <c r="DA35" s="82"/>
      <c r="DB35" s="83" t="s">
        <v>34</v>
      </c>
      <c r="DC35" s="84" t="s">
        <v>35</v>
      </c>
      <c r="DD35" s="623"/>
      <c r="DE35" s="623"/>
      <c r="DF35" s="623"/>
      <c r="DG35" s="623"/>
      <c r="DH35" s="623"/>
      <c r="DI35" s="82"/>
      <c r="DJ35" s="83" t="s">
        <v>34</v>
      </c>
      <c r="DK35" s="82" t="s">
        <v>35</v>
      </c>
      <c r="DL35" s="624" t="str">
        <f t="shared" si="1"/>
        <v/>
      </c>
      <c r="DM35" s="624"/>
      <c r="DN35" s="624"/>
      <c r="DO35" s="624"/>
      <c r="DP35" s="85" t="s">
        <v>368</v>
      </c>
      <c r="DQ35" s="86" t="s">
        <v>370</v>
      </c>
      <c r="DR35" s="590" t="str">
        <f>IF(DD35="","",DD35/CV35-1)</f>
        <v/>
      </c>
      <c r="DS35" s="590"/>
      <c r="DT35" s="590"/>
      <c r="DU35" s="83" t="s">
        <v>369</v>
      </c>
    </row>
    <row r="36" spans="2:125" ht="38.25" customHeight="1">
      <c r="B36" t="str">
        <f>IF($F$36="","",0)</f>
        <v/>
      </c>
      <c r="F36" s="626" t="str">
        <f>IF(②申請書１!Q50="","",②申請書１!Q50)</f>
        <v/>
      </c>
      <c r="G36" s="627"/>
      <c r="H36" s="627"/>
      <c r="I36" s="627"/>
      <c r="J36" s="627"/>
      <c r="K36" s="627"/>
      <c r="L36" s="627"/>
      <c r="M36" s="627"/>
      <c r="N36" s="627"/>
      <c r="O36" s="627"/>
      <c r="P36" s="627"/>
      <c r="Q36" s="627"/>
      <c r="R36" s="628"/>
      <c r="S36" s="76"/>
      <c r="T36" s="632" t="str">
        <f>IF(②申請書４!T6="","",②申請書４!T6)</f>
        <v/>
      </c>
      <c r="U36" s="632"/>
      <c r="V36" s="632"/>
      <c r="W36" s="632"/>
      <c r="X36" s="632"/>
      <c r="Y36" s="79"/>
      <c r="Z36" s="80" t="s">
        <v>2</v>
      </c>
      <c r="AA36" s="75"/>
      <c r="AB36" s="633" t="str">
        <f t="shared" si="3"/>
        <v/>
      </c>
      <c r="AC36" s="633"/>
      <c r="AD36" s="633"/>
      <c r="AE36" s="633"/>
      <c r="AF36" s="633"/>
      <c r="AG36" s="79"/>
      <c r="AH36" s="80" t="s">
        <v>2</v>
      </c>
      <c r="AI36" s="79"/>
      <c r="AJ36" s="621" t="str">
        <f t="shared" si="0"/>
        <v/>
      </c>
      <c r="AK36" s="621"/>
      <c r="AL36" s="621"/>
      <c r="AM36" s="621"/>
      <c r="AN36" s="77"/>
      <c r="AO36" s="77"/>
      <c r="AP36" s="77"/>
      <c r="AQ36" s="77"/>
      <c r="AR36" s="77"/>
      <c r="AS36" s="78"/>
      <c r="AU36" s="456"/>
      <c r="AV36" s="456"/>
      <c r="AW36" s="456"/>
      <c r="AX36" s="456"/>
      <c r="AY36" s="456"/>
      <c r="AZ36" s="456"/>
      <c r="BA36" s="456"/>
      <c r="BB36" s="456"/>
      <c r="BC36" s="456"/>
      <c r="BD36" s="456"/>
      <c r="BE36" s="456"/>
      <c r="BF36" s="456"/>
      <c r="BG36" s="456"/>
      <c r="BH36" s="456"/>
      <c r="BI36" s="456"/>
      <c r="BJ36" s="456"/>
      <c r="BK36" s="456"/>
      <c r="BL36" s="456"/>
      <c r="BM36" s="456"/>
      <c r="BN36" s="456"/>
      <c r="BO36" s="456"/>
      <c r="BP36" s="456"/>
      <c r="BQ36" s="456"/>
      <c r="BR36" s="456"/>
      <c r="BS36" s="456"/>
      <c r="BT36" s="456"/>
      <c r="BU36" s="456"/>
      <c r="BV36" s="456"/>
      <c r="BW36" s="456"/>
      <c r="BX36" s="456"/>
      <c r="BY36" s="456"/>
      <c r="BZ36" s="456"/>
      <c r="CA36" s="456"/>
      <c r="CB36" s="456"/>
      <c r="CC36" s="456"/>
      <c r="CD36" s="456"/>
      <c r="CH36" s="613"/>
      <c r="CI36" s="614"/>
      <c r="CJ36" s="614"/>
      <c r="CK36" s="614"/>
      <c r="CL36" s="614"/>
      <c r="CM36" s="614"/>
      <c r="CN36" s="614"/>
      <c r="CO36" s="614"/>
      <c r="CP36" s="614"/>
      <c r="CQ36" s="614"/>
      <c r="CR36" s="614"/>
      <c r="CS36" s="614"/>
      <c r="CT36" s="615"/>
      <c r="CU36" s="76"/>
      <c r="CV36" s="619"/>
      <c r="CW36" s="619"/>
      <c r="CX36" s="619"/>
      <c r="CY36" s="619"/>
      <c r="CZ36" s="619"/>
      <c r="DA36" s="79"/>
      <c r="DB36" s="80" t="s">
        <v>2</v>
      </c>
      <c r="DC36" s="75"/>
      <c r="DD36" s="620"/>
      <c r="DE36" s="620"/>
      <c r="DF36" s="620"/>
      <c r="DG36" s="620"/>
      <c r="DH36" s="620"/>
      <c r="DI36" s="79"/>
      <c r="DJ36" s="80" t="s">
        <v>2</v>
      </c>
      <c r="DK36" s="79"/>
      <c r="DL36" s="621" t="str">
        <f t="shared" si="1"/>
        <v/>
      </c>
      <c r="DM36" s="621"/>
      <c r="DN36" s="621"/>
      <c r="DO36" s="621"/>
      <c r="DP36" s="77"/>
      <c r="DQ36" s="77"/>
      <c r="DR36" s="77"/>
      <c r="DS36" s="77"/>
      <c r="DT36" s="77"/>
      <c r="DU36" s="78"/>
    </row>
    <row r="37" spans="2:125" ht="38.25" customHeight="1">
      <c r="B37" t="str">
        <f t="shared" ref="B37" si="4">IF($F$36="","",0)</f>
        <v/>
      </c>
      <c r="F37" s="629"/>
      <c r="G37" s="630"/>
      <c r="H37" s="630"/>
      <c r="I37" s="630"/>
      <c r="J37" s="630"/>
      <c r="K37" s="630"/>
      <c r="L37" s="630"/>
      <c r="M37" s="630"/>
      <c r="N37" s="630"/>
      <c r="O37" s="630"/>
      <c r="P37" s="630"/>
      <c r="Q37" s="630"/>
      <c r="R37" s="631"/>
      <c r="S37" s="81" t="s">
        <v>367</v>
      </c>
      <c r="T37" s="634" t="str">
        <f>IF(②申請書４!AB6="","",②申請書４!AB6)</f>
        <v/>
      </c>
      <c r="U37" s="634"/>
      <c r="V37" s="634"/>
      <c r="W37" s="634"/>
      <c r="X37" s="634"/>
      <c r="Y37" s="82"/>
      <c r="Z37" s="83" t="s">
        <v>34</v>
      </c>
      <c r="AA37" s="84" t="s">
        <v>367</v>
      </c>
      <c r="AB37" s="635" t="str">
        <f t="shared" si="3"/>
        <v/>
      </c>
      <c r="AC37" s="635"/>
      <c r="AD37" s="635"/>
      <c r="AE37" s="635"/>
      <c r="AF37" s="635"/>
      <c r="AG37" s="82"/>
      <c r="AH37" s="83" t="s">
        <v>34</v>
      </c>
      <c r="AI37" s="82" t="s">
        <v>367</v>
      </c>
      <c r="AJ37" s="624" t="str">
        <f t="shared" si="0"/>
        <v/>
      </c>
      <c r="AK37" s="624"/>
      <c r="AL37" s="624"/>
      <c r="AM37" s="624"/>
      <c r="AN37" s="85" t="s">
        <v>368</v>
      </c>
      <c r="AO37" s="86" t="s">
        <v>370</v>
      </c>
      <c r="AP37" s="590" t="str">
        <f>IFERROR(IF(AB37="","",AB37/T37-1),"0")</f>
        <v/>
      </c>
      <c r="AQ37" s="590"/>
      <c r="AR37" s="590"/>
      <c r="AS37" s="83" t="s">
        <v>369</v>
      </c>
      <c r="AU37" s="456"/>
      <c r="AV37" s="456"/>
      <c r="AW37" s="456"/>
      <c r="AX37" s="456"/>
      <c r="AY37" s="456"/>
      <c r="AZ37" s="456"/>
      <c r="BA37" s="456"/>
      <c r="BB37" s="456"/>
      <c r="BC37" s="456"/>
      <c r="BD37" s="456"/>
      <c r="BE37" s="456"/>
      <c r="BF37" s="456"/>
      <c r="BG37" s="456"/>
      <c r="BH37" s="456"/>
      <c r="BI37" s="456"/>
      <c r="BJ37" s="456"/>
      <c r="BK37" s="456"/>
      <c r="BL37" s="456"/>
      <c r="BM37" s="456"/>
      <c r="BN37" s="456"/>
      <c r="BO37" s="456"/>
      <c r="BP37" s="456"/>
      <c r="BQ37" s="456"/>
      <c r="BR37" s="456"/>
      <c r="BS37" s="456"/>
      <c r="BT37" s="456"/>
      <c r="BU37" s="456"/>
      <c r="BV37" s="456"/>
      <c r="BW37" s="456"/>
      <c r="BX37" s="456"/>
      <c r="BY37" s="456"/>
      <c r="BZ37" s="456"/>
      <c r="CA37" s="456"/>
      <c r="CB37" s="456"/>
      <c r="CC37" s="456"/>
      <c r="CD37" s="456"/>
      <c r="CH37" s="616"/>
      <c r="CI37" s="617"/>
      <c r="CJ37" s="617"/>
      <c r="CK37" s="617"/>
      <c r="CL37" s="617"/>
      <c r="CM37" s="617"/>
      <c r="CN37" s="617"/>
      <c r="CO37" s="617"/>
      <c r="CP37" s="617"/>
      <c r="CQ37" s="617"/>
      <c r="CR37" s="617"/>
      <c r="CS37" s="617"/>
      <c r="CT37" s="618"/>
      <c r="CU37" s="81" t="s">
        <v>35</v>
      </c>
      <c r="CV37" s="622"/>
      <c r="CW37" s="622"/>
      <c r="CX37" s="622"/>
      <c r="CY37" s="622"/>
      <c r="CZ37" s="622"/>
      <c r="DA37" s="82"/>
      <c r="DB37" s="83" t="s">
        <v>34</v>
      </c>
      <c r="DC37" s="84" t="s">
        <v>35</v>
      </c>
      <c r="DD37" s="623"/>
      <c r="DE37" s="623"/>
      <c r="DF37" s="623"/>
      <c r="DG37" s="623"/>
      <c r="DH37" s="623"/>
      <c r="DI37" s="82"/>
      <c r="DJ37" s="83" t="s">
        <v>34</v>
      </c>
      <c r="DK37" s="82" t="s">
        <v>35</v>
      </c>
      <c r="DL37" s="624" t="str">
        <f t="shared" si="1"/>
        <v/>
      </c>
      <c r="DM37" s="624"/>
      <c r="DN37" s="624"/>
      <c r="DO37" s="624"/>
      <c r="DP37" s="85" t="s">
        <v>368</v>
      </c>
      <c r="DQ37" s="86" t="s">
        <v>370</v>
      </c>
      <c r="DR37" s="590" t="str">
        <f>IF(DD37="","",DD37/CV37-1)</f>
        <v/>
      </c>
      <c r="DS37" s="590"/>
      <c r="DT37" s="590"/>
      <c r="DU37" s="83" t="s">
        <v>369</v>
      </c>
    </row>
    <row r="38" spans="2:125" ht="38.25" customHeight="1">
      <c r="B38" t="str">
        <f>IF($F$38="","",0)</f>
        <v/>
      </c>
      <c r="F38" s="626" t="str">
        <f>IF(②申請書１!Q51="","",②申請書１!Q51)</f>
        <v/>
      </c>
      <c r="G38" s="627"/>
      <c r="H38" s="627"/>
      <c r="I38" s="627"/>
      <c r="J38" s="627"/>
      <c r="K38" s="627"/>
      <c r="L38" s="627"/>
      <c r="M38" s="627"/>
      <c r="N38" s="627"/>
      <c r="O38" s="627"/>
      <c r="P38" s="627"/>
      <c r="Q38" s="627"/>
      <c r="R38" s="628"/>
      <c r="S38" s="76"/>
      <c r="T38" s="632" t="str">
        <f>IF(②申請書４!T7="","",②申請書４!T7)</f>
        <v/>
      </c>
      <c r="U38" s="632"/>
      <c r="V38" s="632"/>
      <c r="W38" s="632"/>
      <c r="X38" s="632"/>
      <c r="Y38" s="79"/>
      <c r="Z38" s="80" t="s">
        <v>2</v>
      </c>
      <c r="AA38" s="75"/>
      <c r="AB38" s="633" t="str">
        <f t="shared" si="3"/>
        <v/>
      </c>
      <c r="AC38" s="633"/>
      <c r="AD38" s="633"/>
      <c r="AE38" s="633"/>
      <c r="AF38" s="633"/>
      <c r="AG38" s="79"/>
      <c r="AH38" s="80" t="s">
        <v>2</v>
      </c>
      <c r="AI38" s="79"/>
      <c r="AJ38" s="621" t="str">
        <f>IF(AB38="","",AB38-T38)</f>
        <v/>
      </c>
      <c r="AK38" s="621"/>
      <c r="AL38" s="621"/>
      <c r="AM38" s="621"/>
      <c r="AN38" s="77"/>
      <c r="AO38" s="77"/>
      <c r="AP38" s="77"/>
      <c r="AQ38" s="77"/>
      <c r="AR38" s="77"/>
      <c r="AS38" s="78"/>
      <c r="AY38" s="7"/>
      <c r="AZ38" s="7"/>
      <c r="BF38" s="7"/>
      <c r="BX38" s="7"/>
      <c r="CH38" s="613"/>
      <c r="CI38" s="614"/>
      <c r="CJ38" s="614"/>
      <c r="CK38" s="614"/>
      <c r="CL38" s="614"/>
      <c r="CM38" s="614"/>
      <c r="CN38" s="614"/>
      <c r="CO38" s="614"/>
      <c r="CP38" s="614"/>
      <c r="CQ38" s="614"/>
      <c r="CR38" s="614"/>
      <c r="CS38" s="614"/>
      <c r="CT38" s="615"/>
      <c r="CU38" s="76"/>
      <c r="CV38" s="619"/>
      <c r="CW38" s="619"/>
      <c r="CX38" s="619"/>
      <c r="CY38" s="619"/>
      <c r="CZ38" s="619"/>
      <c r="DA38" s="79"/>
      <c r="DB38" s="80" t="s">
        <v>2</v>
      </c>
      <c r="DC38" s="75"/>
      <c r="DD38" s="620"/>
      <c r="DE38" s="620"/>
      <c r="DF38" s="620"/>
      <c r="DG38" s="620"/>
      <c r="DH38" s="620"/>
      <c r="DI38" s="79"/>
      <c r="DJ38" s="80" t="s">
        <v>2</v>
      </c>
      <c r="DK38" s="79"/>
      <c r="DL38" s="621" t="str">
        <f t="shared" si="1"/>
        <v/>
      </c>
      <c r="DM38" s="621"/>
      <c r="DN38" s="621"/>
      <c r="DO38" s="621"/>
      <c r="DP38" s="77"/>
      <c r="DQ38" s="77"/>
      <c r="DR38" s="77"/>
      <c r="DS38" s="77"/>
      <c r="DT38" s="77"/>
      <c r="DU38" s="78"/>
    </row>
    <row r="39" spans="2:125" ht="38.25" customHeight="1">
      <c r="B39" t="str">
        <f>IF($F$38="","",0)</f>
        <v/>
      </c>
      <c r="F39" s="629"/>
      <c r="G39" s="630"/>
      <c r="H39" s="630"/>
      <c r="I39" s="630"/>
      <c r="J39" s="630"/>
      <c r="K39" s="630"/>
      <c r="L39" s="630"/>
      <c r="M39" s="630"/>
      <c r="N39" s="630"/>
      <c r="O39" s="630"/>
      <c r="P39" s="630"/>
      <c r="Q39" s="630"/>
      <c r="R39" s="631"/>
      <c r="S39" s="81" t="s">
        <v>367</v>
      </c>
      <c r="T39" s="634" t="str">
        <f>IF(②申請書４!AB7="","",②申請書４!AB7)</f>
        <v/>
      </c>
      <c r="U39" s="634"/>
      <c r="V39" s="634"/>
      <c r="W39" s="634"/>
      <c r="X39" s="634"/>
      <c r="Y39" s="82"/>
      <c r="Z39" s="83" t="s">
        <v>34</v>
      </c>
      <c r="AA39" s="84" t="s">
        <v>367</v>
      </c>
      <c r="AB39" s="635" t="str">
        <f t="shared" si="3"/>
        <v/>
      </c>
      <c r="AC39" s="635"/>
      <c r="AD39" s="635"/>
      <c r="AE39" s="635"/>
      <c r="AF39" s="635"/>
      <c r="AG39" s="82"/>
      <c r="AH39" s="83" t="s">
        <v>34</v>
      </c>
      <c r="AI39" s="82" t="s">
        <v>367</v>
      </c>
      <c r="AJ39" s="624" t="str">
        <f t="shared" si="0"/>
        <v/>
      </c>
      <c r="AK39" s="624"/>
      <c r="AL39" s="624"/>
      <c r="AM39" s="624"/>
      <c r="AN39" s="85" t="s">
        <v>368</v>
      </c>
      <c r="AO39" s="86" t="s">
        <v>370</v>
      </c>
      <c r="AP39" s="590" t="str">
        <f>IFERROR(IF(AB39="","",AB39/T39-1),"0")</f>
        <v/>
      </c>
      <c r="AQ39" s="590"/>
      <c r="AR39" s="590"/>
      <c r="AS39" s="83" t="s">
        <v>369</v>
      </c>
      <c r="AY39" s="7"/>
      <c r="AZ39" s="7"/>
      <c r="BF39" s="7"/>
      <c r="BX39" s="7"/>
      <c r="CH39" s="616"/>
      <c r="CI39" s="617"/>
      <c r="CJ39" s="617"/>
      <c r="CK39" s="617"/>
      <c r="CL39" s="617"/>
      <c r="CM39" s="617"/>
      <c r="CN39" s="617"/>
      <c r="CO39" s="617"/>
      <c r="CP39" s="617"/>
      <c r="CQ39" s="617"/>
      <c r="CR39" s="617"/>
      <c r="CS39" s="617"/>
      <c r="CT39" s="618"/>
      <c r="CU39" s="81" t="s">
        <v>35</v>
      </c>
      <c r="CV39" s="622"/>
      <c r="CW39" s="622"/>
      <c r="CX39" s="622"/>
      <c r="CY39" s="622"/>
      <c r="CZ39" s="622"/>
      <c r="DA39" s="82"/>
      <c r="DB39" s="83" t="s">
        <v>34</v>
      </c>
      <c r="DC39" s="84" t="s">
        <v>35</v>
      </c>
      <c r="DD39" s="623"/>
      <c r="DE39" s="623"/>
      <c r="DF39" s="623"/>
      <c r="DG39" s="623"/>
      <c r="DH39" s="623"/>
      <c r="DI39" s="82"/>
      <c r="DJ39" s="83" t="s">
        <v>34</v>
      </c>
      <c r="DK39" s="82" t="s">
        <v>35</v>
      </c>
      <c r="DL39" s="624" t="str">
        <f t="shared" si="1"/>
        <v/>
      </c>
      <c r="DM39" s="624"/>
      <c r="DN39" s="624"/>
      <c r="DO39" s="624"/>
      <c r="DP39" s="85" t="s">
        <v>368</v>
      </c>
      <c r="DQ39" s="86" t="s">
        <v>370</v>
      </c>
      <c r="DR39" s="590" t="str">
        <f>IF(DD39="","",DD39/CV39-1)</f>
        <v/>
      </c>
      <c r="DS39" s="590"/>
      <c r="DT39" s="590"/>
      <c r="DU39" s="83" t="s">
        <v>369</v>
      </c>
    </row>
    <row r="40" spans="2:125" ht="38.25" customHeight="1">
      <c r="F40" s="591" t="s">
        <v>896</v>
      </c>
      <c r="G40" s="592"/>
      <c r="H40" s="592"/>
      <c r="I40" s="592"/>
      <c r="J40" s="592"/>
      <c r="K40" s="592"/>
      <c r="L40" s="592"/>
      <c r="M40" s="592"/>
      <c r="N40" s="592"/>
      <c r="O40" s="592"/>
      <c r="P40" s="592"/>
      <c r="Q40" s="592"/>
      <c r="R40" s="593"/>
      <c r="S40" s="76"/>
      <c r="T40" s="597">
        <f>SUM(T30,T32,T34,T36,T38)</f>
        <v>0</v>
      </c>
      <c r="U40" s="597"/>
      <c r="V40" s="597"/>
      <c r="W40" s="597"/>
      <c r="X40" s="597"/>
      <c r="Y40" s="233"/>
      <c r="Z40" s="224" t="s">
        <v>2</v>
      </c>
      <c r="AA40" s="234"/>
      <c r="AB40" s="597">
        <f>SUM(AB30,AB32,AB34,AB36,AB38)</f>
        <v>0</v>
      </c>
      <c r="AC40" s="597"/>
      <c r="AD40" s="597"/>
      <c r="AE40" s="597"/>
      <c r="AF40" s="597"/>
      <c r="AG40" s="233"/>
      <c r="AH40" s="224" t="s">
        <v>2</v>
      </c>
      <c r="AI40" s="79"/>
      <c r="AJ40" s="586">
        <f>IF(AB40="","",AB40-T40)</f>
        <v>0</v>
      </c>
      <c r="AK40" s="586"/>
      <c r="AL40" s="586"/>
      <c r="AM40" s="586"/>
      <c r="AN40" s="227"/>
      <c r="AO40" s="228"/>
      <c r="AP40" s="229"/>
      <c r="AQ40" s="229"/>
      <c r="AR40" s="229"/>
      <c r="AS40" s="224"/>
      <c r="AY40" s="7"/>
      <c r="AZ40" s="7"/>
      <c r="BF40" s="7"/>
      <c r="BX40" s="7"/>
      <c r="CH40" s="591" t="s">
        <v>896</v>
      </c>
      <c r="CI40" s="592"/>
      <c r="CJ40" s="592"/>
      <c r="CK40" s="592"/>
      <c r="CL40" s="592"/>
      <c r="CM40" s="592"/>
      <c r="CN40" s="592"/>
      <c r="CO40" s="592"/>
      <c r="CP40" s="592"/>
      <c r="CQ40" s="592"/>
      <c r="CR40" s="592"/>
      <c r="CS40" s="592"/>
      <c r="CT40" s="593"/>
      <c r="CU40" s="76"/>
      <c r="CV40" s="585">
        <f>SUM(CV30,CV32,CV34,CV36,CV38)</f>
        <v>810844</v>
      </c>
      <c r="CW40" s="585"/>
      <c r="CX40" s="585"/>
      <c r="CY40" s="585"/>
      <c r="CZ40" s="585"/>
      <c r="DA40" s="233"/>
      <c r="DB40" s="224" t="s">
        <v>2</v>
      </c>
      <c r="DC40" s="234"/>
      <c r="DD40" s="585">
        <f>SUM(DD30,DD32,DD34,DD36,DD38)</f>
        <v>850844</v>
      </c>
      <c r="DE40" s="585"/>
      <c r="DF40" s="585"/>
      <c r="DG40" s="585"/>
      <c r="DH40" s="585"/>
      <c r="DI40" s="233"/>
      <c r="DJ40" s="224" t="s">
        <v>2</v>
      </c>
      <c r="DK40" s="79"/>
      <c r="DL40" s="586">
        <f>IF(DD40="","",DD40-CV40)</f>
        <v>40000</v>
      </c>
      <c r="DM40" s="586"/>
      <c r="DN40" s="586"/>
      <c r="DO40" s="586"/>
      <c r="DP40" s="227"/>
      <c r="DQ40" s="228"/>
      <c r="DR40" s="229"/>
      <c r="DS40" s="229"/>
      <c r="DT40" s="229"/>
      <c r="DU40" s="224"/>
    </row>
    <row r="41" spans="2:125" ht="38.25" customHeight="1">
      <c r="F41" s="594"/>
      <c r="G41" s="595"/>
      <c r="H41" s="595"/>
      <c r="I41" s="595"/>
      <c r="J41" s="595"/>
      <c r="K41" s="595"/>
      <c r="L41" s="595"/>
      <c r="M41" s="595"/>
      <c r="N41" s="595"/>
      <c r="O41" s="595"/>
      <c r="P41" s="595"/>
      <c r="Q41" s="595"/>
      <c r="R41" s="596"/>
      <c r="S41" s="81" t="s">
        <v>35</v>
      </c>
      <c r="T41" s="598">
        <f>SUM(T31,T33,T35,T37,T39)</f>
        <v>0</v>
      </c>
      <c r="U41" s="598"/>
      <c r="V41" s="598"/>
      <c r="W41" s="598"/>
      <c r="X41" s="598"/>
      <c r="Y41" s="230"/>
      <c r="Z41" s="231" t="s">
        <v>34</v>
      </c>
      <c r="AA41" s="232" t="s">
        <v>35</v>
      </c>
      <c r="AB41" s="599">
        <f>SUM(AB31,AB33,AB35,AB37,AB39)</f>
        <v>0</v>
      </c>
      <c r="AC41" s="599"/>
      <c r="AD41" s="599"/>
      <c r="AE41" s="599"/>
      <c r="AF41" s="599"/>
      <c r="AG41" s="230"/>
      <c r="AH41" s="231" t="s">
        <v>34</v>
      </c>
      <c r="AI41" s="225" t="s">
        <v>35</v>
      </c>
      <c r="AJ41" s="589">
        <f t="shared" ref="AJ41" si="5">IF(AB41="","",AB41-T41)</f>
        <v>0</v>
      </c>
      <c r="AK41" s="589"/>
      <c r="AL41" s="589"/>
      <c r="AM41" s="589"/>
      <c r="AN41" s="226" t="s">
        <v>368</v>
      </c>
      <c r="AO41" s="213" t="s">
        <v>370</v>
      </c>
      <c r="AP41" s="600" t="str">
        <f>IFERROR(IF(AB41="","",AB41/T41-1),"0")</f>
        <v>0</v>
      </c>
      <c r="AQ41" s="600"/>
      <c r="AR41" s="600"/>
      <c r="AS41" s="83" t="s">
        <v>369</v>
      </c>
      <c r="AY41" s="7"/>
      <c r="AZ41" s="7"/>
      <c r="BF41" s="7"/>
      <c r="BX41" s="7"/>
      <c r="CH41" s="594"/>
      <c r="CI41" s="595"/>
      <c r="CJ41" s="595"/>
      <c r="CK41" s="595"/>
      <c r="CL41" s="595"/>
      <c r="CM41" s="595"/>
      <c r="CN41" s="595"/>
      <c r="CO41" s="595"/>
      <c r="CP41" s="595"/>
      <c r="CQ41" s="595"/>
      <c r="CR41" s="595"/>
      <c r="CS41" s="595"/>
      <c r="CT41" s="596"/>
      <c r="CU41" s="81" t="s">
        <v>35</v>
      </c>
      <c r="CV41" s="587">
        <f>SUM(CV31,CV33,CV35,CV37,CV39)</f>
        <v>648000</v>
      </c>
      <c r="CW41" s="587"/>
      <c r="CX41" s="587"/>
      <c r="CY41" s="587"/>
      <c r="CZ41" s="587"/>
      <c r="DA41" s="230"/>
      <c r="DB41" s="231" t="s">
        <v>34</v>
      </c>
      <c r="DC41" s="232" t="s">
        <v>35</v>
      </c>
      <c r="DD41" s="588">
        <f>SUM(DD31,DD33,DD35,DD37,DD39)</f>
        <v>560000</v>
      </c>
      <c r="DE41" s="588"/>
      <c r="DF41" s="588"/>
      <c r="DG41" s="588"/>
      <c r="DH41" s="588"/>
      <c r="DI41" s="230"/>
      <c r="DJ41" s="231" t="s">
        <v>34</v>
      </c>
      <c r="DK41" s="225" t="s">
        <v>35</v>
      </c>
      <c r="DL41" s="589">
        <f t="shared" ref="DL41" si="6">IF(DD41="","",DD41-CV41)</f>
        <v>-88000</v>
      </c>
      <c r="DM41" s="589"/>
      <c r="DN41" s="589"/>
      <c r="DO41" s="589"/>
      <c r="DP41" s="226" t="s">
        <v>368</v>
      </c>
      <c r="DQ41" s="213" t="s">
        <v>370</v>
      </c>
      <c r="DR41" s="590">
        <f>IFERROR(IF(DD41="","",DD41/CV41-1),"0")</f>
        <v>-0.13580246913580252</v>
      </c>
      <c r="DS41" s="590"/>
      <c r="DT41" s="590"/>
      <c r="DU41" s="83" t="s">
        <v>369</v>
      </c>
    </row>
    <row r="42" spans="2:125" ht="18.75" customHeight="1">
      <c r="AY42" s="7"/>
      <c r="AZ42" s="7"/>
      <c r="BF42" s="7"/>
      <c r="BX42" s="7"/>
    </row>
    <row r="43" spans="2:125" ht="18.75" customHeight="1">
      <c r="E43" t="s">
        <v>139</v>
      </c>
      <c r="M43" s="295"/>
      <c r="N43" s="295"/>
      <c r="O43" s="295"/>
      <c r="P43" s="295"/>
      <c r="Q43" s="295"/>
      <c r="R43" t="s">
        <v>140</v>
      </c>
      <c r="AU43" t="s">
        <v>70</v>
      </c>
      <c r="AY43" s="7"/>
      <c r="AZ43" s="7"/>
      <c r="BF43" s="7"/>
      <c r="BX43" s="7"/>
      <c r="CG43" t="s">
        <v>139</v>
      </c>
      <c r="CO43" s="505" t="s">
        <v>443</v>
      </c>
      <c r="CP43" s="505"/>
      <c r="CQ43" s="505"/>
      <c r="CR43" s="505"/>
      <c r="CS43" s="505"/>
      <c r="CT43" t="s">
        <v>114</v>
      </c>
    </row>
    <row r="44" spans="2:125" ht="18.75" customHeight="1" thickBot="1">
      <c r="F44" s="256" t="s">
        <v>141</v>
      </c>
      <c r="G44" s="256"/>
      <c r="H44" s="256"/>
      <c r="I44" s="256"/>
      <c r="J44" s="256"/>
      <c r="K44" s="256"/>
      <c r="L44" s="256"/>
      <c r="M44" s="256"/>
      <c r="N44" s="256"/>
      <c r="O44" s="256"/>
      <c r="P44" s="256" t="s">
        <v>146</v>
      </c>
      <c r="Q44" s="256"/>
      <c r="R44" s="256"/>
      <c r="S44" s="256"/>
      <c r="T44" s="256"/>
      <c r="U44" s="256"/>
      <c r="V44" s="256"/>
      <c r="W44" s="256"/>
      <c r="X44" s="256" t="s">
        <v>147</v>
      </c>
      <c r="Y44" s="256"/>
      <c r="Z44" s="256"/>
      <c r="AA44" s="256"/>
      <c r="AB44" s="256"/>
      <c r="AC44" s="256"/>
      <c r="AD44" s="256"/>
      <c r="AE44" s="256"/>
      <c r="AY44" s="7"/>
      <c r="AZ44" s="7"/>
      <c r="BF44" s="7"/>
      <c r="BX44" s="7"/>
      <c r="CH44" s="256" t="s">
        <v>141</v>
      </c>
      <c r="CI44" s="256"/>
      <c r="CJ44" s="256"/>
      <c r="CK44" s="256"/>
      <c r="CL44" s="256"/>
      <c r="CM44" s="256"/>
      <c r="CN44" s="256"/>
      <c r="CO44" s="256"/>
      <c r="CP44" s="256"/>
      <c r="CQ44" s="256"/>
      <c r="CR44" s="256" t="s">
        <v>146</v>
      </c>
      <c r="CS44" s="256"/>
      <c r="CT44" s="256"/>
      <c r="CU44" s="256"/>
      <c r="CV44" s="256"/>
      <c r="CW44" s="256"/>
      <c r="CX44" s="256"/>
      <c r="CY44" s="256"/>
      <c r="CZ44" s="256" t="s">
        <v>147</v>
      </c>
      <c r="DA44" s="256"/>
      <c r="DB44" s="256"/>
      <c r="DC44" s="256"/>
      <c r="DD44" s="256"/>
      <c r="DE44" s="256"/>
      <c r="DF44" s="256"/>
      <c r="DG44" s="256"/>
    </row>
    <row r="45" spans="2:125" ht="18.75" customHeight="1" thickTop="1">
      <c r="F45" s="256" t="s">
        <v>150</v>
      </c>
      <c r="G45" s="256"/>
      <c r="H45" s="256"/>
      <c r="I45" s="256"/>
      <c r="J45" s="256"/>
      <c r="K45" s="256"/>
      <c r="L45" s="256"/>
      <c r="M45" s="256"/>
      <c r="N45" s="256"/>
      <c r="O45" s="256"/>
      <c r="P45" s="603" t="str">
        <f>IF(②申請書４!I12="","",②申請書４!I12)</f>
        <v/>
      </c>
      <c r="Q45" s="604"/>
      <c r="R45" s="604"/>
      <c r="S45" s="604"/>
      <c r="T45" s="604"/>
      <c r="U45" s="604"/>
      <c r="V45" s="294" t="s">
        <v>149</v>
      </c>
      <c r="W45" s="344"/>
      <c r="X45" s="603" t="str">
        <f>IF(F30="","",SUMIF(AA30:AF39,"(",AB30:AF39))</f>
        <v/>
      </c>
      <c r="Y45" s="604"/>
      <c r="Z45" s="604"/>
      <c r="AA45" s="604"/>
      <c r="AB45" s="604"/>
      <c r="AC45" s="604"/>
      <c r="AD45" s="294" t="s">
        <v>149</v>
      </c>
      <c r="AE45" s="344"/>
      <c r="AU45" s="115" t="s">
        <v>580</v>
      </c>
      <c r="AV45" s="49"/>
      <c r="AW45" s="49"/>
      <c r="AX45" s="49"/>
      <c r="AY45" s="116"/>
      <c r="AZ45" s="116"/>
      <c r="BA45" s="49"/>
      <c r="BB45" s="49"/>
      <c r="BC45" s="49"/>
      <c r="BD45" s="49"/>
      <c r="BE45" s="49"/>
      <c r="BF45" s="116"/>
      <c r="BG45" s="49"/>
      <c r="BH45" s="49"/>
      <c r="BI45" s="49"/>
      <c r="BJ45" s="49"/>
      <c r="BK45" s="49"/>
      <c r="BL45" s="49"/>
      <c r="BM45" s="49"/>
      <c r="BN45" s="49"/>
      <c r="BO45" s="49"/>
      <c r="BP45" s="49"/>
      <c r="BQ45" s="49"/>
      <c r="BR45" s="49"/>
      <c r="BS45" s="49"/>
      <c r="BT45" s="49"/>
      <c r="BU45" s="49"/>
      <c r="BV45" s="49"/>
      <c r="BW45" s="49"/>
      <c r="BX45" s="116"/>
      <c r="BY45" s="49"/>
      <c r="BZ45" s="49"/>
      <c r="CA45" s="49"/>
      <c r="CB45" s="49"/>
      <c r="CC45" s="49"/>
      <c r="CD45" s="50"/>
      <c r="CH45" s="256" t="s">
        <v>150</v>
      </c>
      <c r="CI45" s="256"/>
      <c r="CJ45" s="256"/>
      <c r="CK45" s="256"/>
      <c r="CL45" s="256"/>
      <c r="CM45" s="256"/>
      <c r="CN45" s="256"/>
      <c r="CO45" s="256"/>
      <c r="CP45" s="256"/>
      <c r="CQ45" s="256"/>
      <c r="CR45" s="603">
        <v>648000</v>
      </c>
      <c r="CS45" s="604"/>
      <c r="CT45" s="604"/>
      <c r="CU45" s="604"/>
      <c r="CV45" s="604"/>
      <c r="CW45" s="604"/>
      <c r="CX45" s="607" t="s">
        <v>2</v>
      </c>
      <c r="CY45" s="608"/>
      <c r="CZ45" s="609">
        <f ca="1">IF(CH30="","",SUMIF(DC30:DH39,"(",DD30:DH39))</f>
        <v>560000</v>
      </c>
      <c r="DA45" s="610"/>
      <c r="DB45" s="610"/>
      <c r="DC45" s="610"/>
      <c r="DD45" s="610"/>
      <c r="DE45" s="610"/>
      <c r="DF45" s="294" t="s">
        <v>2</v>
      </c>
      <c r="DG45" s="344"/>
    </row>
    <row r="46" spans="2:125" ht="18.75" customHeight="1">
      <c r="F46" s="256" t="s">
        <v>142</v>
      </c>
      <c r="G46" s="256"/>
      <c r="H46" s="256"/>
      <c r="I46" s="256"/>
      <c r="J46" s="256"/>
      <c r="K46" s="256"/>
      <c r="L46" s="256"/>
      <c r="M46" s="256"/>
      <c r="N46" s="256"/>
      <c r="O46" s="256"/>
      <c r="P46" s="603" t="str">
        <f>IF(②申請書４!I13="","",②申請書４!I13)</f>
        <v/>
      </c>
      <c r="Q46" s="604"/>
      <c r="R46" s="604"/>
      <c r="S46" s="604"/>
      <c r="T46" s="604"/>
      <c r="U46" s="604"/>
      <c r="V46" s="294" t="s">
        <v>149</v>
      </c>
      <c r="W46" s="344"/>
      <c r="X46" s="646" t="str">
        <f>IF(P46="","",P46)</f>
        <v/>
      </c>
      <c r="Y46" s="647"/>
      <c r="Z46" s="647"/>
      <c r="AA46" s="647"/>
      <c r="AB46" s="647"/>
      <c r="AC46" s="647"/>
      <c r="AD46" s="294" t="s">
        <v>149</v>
      </c>
      <c r="AE46" s="344"/>
      <c r="AU46" s="64" t="s">
        <v>581</v>
      </c>
      <c r="AY46" s="7"/>
      <c r="AZ46" s="7"/>
      <c r="BF46" s="7"/>
      <c r="BX46" s="7"/>
      <c r="CD46" s="51"/>
      <c r="CH46" s="256" t="s">
        <v>38</v>
      </c>
      <c r="CI46" s="256"/>
      <c r="CJ46" s="256"/>
      <c r="CK46" s="256"/>
      <c r="CL46" s="256"/>
      <c r="CM46" s="256"/>
      <c r="CN46" s="256"/>
      <c r="CO46" s="256"/>
      <c r="CP46" s="256"/>
      <c r="CQ46" s="256"/>
      <c r="CR46" s="603" t="str">
        <f>IF(②申請書４!CK13="","",②申請書４!CK13)</f>
        <v/>
      </c>
      <c r="CS46" s="604"/>
      <c r="CT46" s="604"/>
      <c r="CU46" s="604"/>
      <c r="CV46" s="604"/>
      <c r="CW46" s="604"/>
      <c r="CX46" s="607" t="s">
        <v>2</v>
      </c>
      <c r="CY46" s="608"/>
      <c r="CZ46" s="611"/>
      <c r="DA46" s="612"/>
      <c r="DB46" s="612"/>
      <c r="DC46" s="612"/>
      <c r="DD46" s="612"/>
      <c r="DE46" s="612"/>
      <c r="DF46" s="294" t="s">
        <v>2</v>
      </c>
      <c r="DG46" s="344"/>
    </row>
    <row r="47" spans="2:125" ht="18.75" customHeight="1">
      <c r="F47" s="256" t="s">
        <v>143</v>
      </c>
      <c r="G47" s="256"/>
      <c r="H47" s="256"/>
      <c r="I47" s="256"/>
      <c r="J47" s="256"/>
      <c r="K47" s="256"/>
      <c r="L47" s="256"/>
      <c r="M47" s="256"/>
      <c r="N47" s="256"/>
      <c r="O47" s="256"/>
      <c r="P47" s="603" t="str">
        <f>IF(②申請書４!I14="","",②申請書４!I14)</f>
        <v/>
      </c>
      <c r="Q47" s="604"/>
      <c r="R47" s="604"/>
      <c r="S47" s="604"/>
      <c r="T47" s="604"/>
      <c r="U47" s="604"/>
      <c r="V47" s="294" t="s">
        <v>149</v>
      </c>
      <c r="W47" s="344"/>
      <c r="X47" s="646" t="str">
        <f t="shared" ref="X47:X49" si="7">IF(P47="","",P47)</f>
        <v/>
      </c>
      <c r="Y47" s="647"/>
      <c r="Z47" s="647"/>
      <c r="AA47" s="647"/>
      <c r="AB47" s="647"/>
      <c r="AC47" s="647"/>
      <c r="AD47" s="294" t="s">
        <v>149</v>
      </c>
      <c r="AE47" s="344"/>
      <c r="AU47" s="64" t="s">
        <v>582</v>
      </c>
      <c r="AY47" s="7"/>
      <c r="AZ47" s="7"/>
      <c r="BF47" s="7"/>
      <c r="BX47" s="7"/>
      <c r="CD47" s="51"/>
      <c r="CH47" s="256" t="s">
        <v>39</v>
      </c>
      <c r="CI47" s="256"/>
      <c r="CJ47" s="256"/>
      <c r="CK47" s="256"/>
      <c r="CL47" s="256"/>
      <c r="CM47" s="256"/>
      <c r="CN47" s="256"/>
      <c r="CO47" s="256"/>
      <c r="CP47" s="256"/>
      <c r="CQ47" s="256"/>
      <c r="CR47" s="603" t="str">
        <f>IF(②申請書４!CK14="","",②申請書４!CK14)</f>
        <v/>
      </c>
      <c r="CS47" s="604"/>
      <c r="CT47" s="604"/>
      <c r="CU47" s="604"/>
      <c r="CV47" s="604"/>
      <c r="CW47" s="604"/>
      <c r="CX47" s="607" t="s">
        <v>2</v>
      </c>
      <c r="CY47" s="608"/>
      <c r="CZ47" s="611"/>
      <c r="DA47" s="612"/>
      <c r="DB47" s="612"/>
      <c r="DC47" s="612"/>
      <c r="DD47" s="612"/>
      <c r="DE47" s="612"/>
      <c r="DF47" s="294" t="s">
        <v>2</v>
      </c>
      <c r="DG47" s="344"/>
    </row>
    <row r="48" spans="2:125" ht="18.75" customHeight="1">
      <c r="F48" s="256" t="s">
        <v>144</v>
      </c>
      <c r="G48" s="256"/>
      <c r="H48" s="256"/>
      <c r="I48" s="256"/>
      <c r="J48" s="256"/>
      <c r="K48" s="256"/>
      <c r="L48" s="256"/>
      <c r="M48" s="256"/>
      <c r="N48" s="256"/>
      <c r="O48" s="256"/>
      <c r="P48" s="603" t="str">
        <f>IF(②申請書４!I15="","",②申請書４!I15)</f>
        <v/>
      </c>
      <c r="Q48" s="604"/>
      <c r="R48" s="604"/>
      <c r="S48" s="604"/>
      <c r="T48" s="604"/>
      <c r="U48" s="604"/>
      <c r="V48" s="294" t="s">
        <v>149</v>
      </c>
      <c r="W48" s="344"/>
      <c r="X48" s="609" t="str">
        <f>IF(X45="","",SUM(AB30,AB32,AB34,AB36,AB38)-SUM(X45,X46,X47,X49))</f>
        <v/>
      </c>
      <c r="Y48" s="610"/>
      <c r="Z48" s="610"/>
      <c r="AA48" s="610"/>
      <c r="AB48" s="610"/>
      <c r="AC48" s="610"/>
      <c r="AD48" s="294" t="s">
        <v>149</v>
      </c>
      <c r="AE48" s="344"/>
      <c r="AU48" s="64" t="s">
        <v>583</v>
      </c>
      <c r="AY48" s="7"/>
      <c r="AZ48" s="7"/>
      <c r="BF48" s="7"/>
      <c r="BX48" s="7"/>
      <c r="CD48" s="51"/>
      <c r="CH48" s="256" t="s">
        <v>40</v>
      </c>
      <c r="CI48" s="256"/>
      <c r="CJ48" s="256"/>
      <c r="CK48" s="256"/>
      <c r="CL48" s="256"/>
      <c r="CM48" s="256"/>
      <c r="CN48" s="256"/>
      <c r="CO48" s="256"/>
      <c r="CP48" s="256"/>
      <c r="CQ48" s="256"/>
      <c r="CR48" s="603">
        <v>162844</v>
      </c>
      <c r="CS48" s="604"/>
      <c r="CT48" s="604"/>
      <c r="CU48" s="604"/>
      <c r="CV48" s="604"/>
      <c r="CW48" s="604"/>
      <c r="CX48" s="607" t="s">
        <v>2</v>
      </c>
      <c r="CY48" s="608"/>
      <c r="CZ48" s="609">
        <f>850844-560000</f>
        <v>290844</v>
      </c>
      <c r="DA48" s="610"/>
      <c r="DB48" s="610"/>
      <c r="DC48" s="610"/>
      <c r="DD48" s="610"/>
      <c r="DE48" s="610"/>
      <c r="DF48" s="294" t="s">
        <v>2</v>
      </c>
      <c r="DG48" s="344"/>
    </row>
    <row r="49" spans="5:125" ht="18.75" customHeight="1" thickBot="1">
      <c r="F49" s="256" t="s">
        <v>145</v>
      </c>
      <c r="G49" s="256"/>
      <c r="H49" s="256"/>
      <c r="I49" s="256"/>
      <c r="J49" s="256"/>
      <c r="K49" s="256"/>
      <c r="L49" s="256"/>
      <c r="M49" s="256"/>
      <c r="N49" s="256"/>
      <c r="O49" s="256"/>
      <c r="P49" s="603" t="str">
        <f>IF(②申請書４!I16="","",②申請書４!I16)</f>
        <v/>
      </c>
      <c r="Q49" s="604"/>
      <c r="R49" s="604"/>
      <c r="S49" s="604"/>
      <c r="T49" s="604"/>
      <c r="U49" s="604"/>
      <c r="V49" s="294" t="s">
        <v>149</v>
      </c>
      <c r="W49" s="344"/>
      <c r="X49" s="646" t="str">
        <f t="shared" si="7"/>
        <v/>
      </c>
      <c r="Y49" s="647"/>
      <c r="Z49" s="647"/>
      <c r="AA49" s="647"/>
      <c r="AB49" s="647"/>
      <c r="AC49" s="647"/>
      <c r="AD49" s="294" t="s">
        <v>149</v>
      </c>
      <c r="AE49" s="344"/>
      <c r="AU49" s="56" t="s">
        <v>584</v>
      </c>
      <c r="AV49" s="52"/>
      <c r="AW49" s="52"/>
      <c r="AX49" s="52"/>
      <c r="AY49" s="53"/>
      <c r="AZ49" s="53"/>
      <c r="BA49" s="52"/>
      <c r="BB49" s="52"/>
      <c r="BC49" s="52"/>
      <c r="BD49" s="52"/>
      <c r="BE49" s="52"/>
      <c r="BF49" s="53"/>
      <c r="BG49" s="52"/>
      <c r="BH49" s="52"/>
      <c r="BI49" s="52"/>
      <c r="BJ49" s="52"/>
      <c r="BK49" s="52"/>
      <c r="BL49" s="52"/>
      <c r="BM49" s="52"/>
      <c r="BN49" s="52"/>
      <c r="BO49" s="52"/>
      <c r="BP49" s="52"/>
      <c r="BQ49" s="52"/>
      <c r="BR49" s="52"/>
      <c r="BS49" s="52"/>
      <c r="BT49" s="52"/>
      <c r="BU49" s="52"/>
      <c r="BV49" s="52"/>
      <c r="BW49" s="52"/>
      <c r="BX49" s="53"/>
      <c r="BY49" s="52"/>
      <c r="BZ49" s="52"/>
      <c r="CA49" s="52"/>
      <c r="CB49" s="52"/>
      <c r="CC49" s="52"/>
      <c r="CD49" s="54"/>
      <c r="CH49" s="256" t="s">
        <v>41</v>
      </c>
      <c r="CI49" s="256"/>
      <c r="CJ49" s="256"/>
      <c r="CK49" s="256"/>
      <c r="CL49" s="256"/>
      <c r="CM49" s="256"/>
      <c r="CN49" s="256"/>
      <c r="CO49" s="256"/>
      <c r="CP49" s="256"/>
      <c r="CQ49" s="256"/>
      <c r="CR49" s="603" t="str">
        <f>IF(②申請書４!CK16="","",②申請書４!CK16)</f>
        <v/>
      </c>
      <c r="CS49" s="604"/>
      <c r="CT49" s="604"/>
      <c r="CU49" s="604"/>
      <c r="CV49" s="604"/>
      <c r="CW49" s="604"/>
      <c r="CX49" s="607" t="s">
        <v>2</v>
      </c>
      <c r="CY49" s="608"/>
      <c r="CZ49" s="611"/>
      <c r="DA49" s="612"/>
      <c r="DB49" s="612"/>
      <c r="DC49" s="612"/>
      <c r="DD49" s="612"/>
      <c r="DE49" s="612"/>
      <c r="DF49" s="294" t="s">
        <v>2</v>
      </c>
      <c r="DG49" s="344"/>
    </row>
    <row r="50" spans="5:125" ht="18.75" customHeight="1" thickTop="1">
      <c r="F50" s="256" t="s">
        <v>148</v>
      </c>
      <c r="G50" s="256"/>
      <c r="H50" s="256"/>
      <c r="I50" s="256"/>
      <c r="J50" s="256"/>
      <c r="K50" s="256"/>
      <c r="L50" s="256"/>
      <c r="M50" s="256"/>
      <c r="N50" s="256"/>
      <c r="O50" s="256"/>
      <c r="P50" s="603" t="str">
        <f>IF(②申請書４!I17="","",②申請書４!I17)</f>
        <v/>
      </c>
      <c r="Q50" s="604"/>
      <c r="R50" s="604"/>
      <c r="S50" s="604"/>
      <c r="T50" s="604"/>
      <c r="U50" s="604"/>
      <c r="V50" s="294" t="s">
        <v>149</v>
      </c>
      <c r="W50" s="344"/>
      <c r="X50" s="603" t="str">
        <f>IF(F30="","",SUM(X45:AC49))</f>
        <v/>
      </c>
      <c r="Y50" s="604"/>
      <c r="Z50" s="604"/>
      <c r="AA50" s="604"/>
      <c r="AB50" s="604"/>
      <c r="AC50" s="604"/>
      <c r="AD50" s="294" t="s">
        <v>149</v>
      </c>
      <c r="AE50" s="344"/>
      <c r="AU50" s="1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X50" s="7"/>
      <c r="CH50" s="256" t="s">
        <v>148</v>
      </c>
      <c r="CI50" s="256"/>
      <c r="CJ50" s="256"/>
      <c r="CK50" s="256"/>
      <c r="CL50" s="256"/>
      <c r="CM50" s="256"/>
      <c r="CN50" s="256"/>
      <c r="CO50" s="256"/>
      <c r="CP50" s="256"/>
      <c r="CQ50" s="256"/>
      <c r="CR50" s="603">
        <v>810844</v>
      </c>
      <c r="CS50" s="604"/>
      <c r="CT50" s="604"/>
      <c r="CU50" s="604"/>
      <c r="CV50" s="604"/>
      <c r="CW50" s="604"/>
      <c r="CX50" s="294" t="s">
        <v>2</v>
      </c>
      <c r="CY50" s="344"/>
      <c r="CZ50" s="605">
        <f ca="1">SUM(CZ45:DE49)</f>
        <v>850844</v>
      </c>
      <c r="DA50" s="294"/>
      <c r="DB50" s="294"/>
      <c r="DC50" s="294"/>
      <c r="DD50" s="294"/>
      <c r="DE50" s="294"/>
      <c r="DF50" s="294" t="s">
        <v>2</v>
      </c>
      <c r="DG50" s="344"/>
    </row>
    <row r="51" spans="5:125" ht="18.75" customHeight="1">
      <c r="AU51" s="1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X51" s="7"/>
    </row>
    <row r="52" spans="5:125" ht="18.75" customHeight="1">
      <c r="E52" t="s">
        <v>151</v>
      </c>
      <c r="AU52" s="1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X52" s="7"/>
      <c r="CG52" t="s">
        <v>151</v>
      </c>
    </row>
    <row r="53" spans="5:125" ht="74.25" customHeight="1">
      <c r="F53" s="645"/>
      <c r="G53" s="645"/>
      <c r="H53" s="645"/>
      <c r="I53" s="645"/>
      <c r="J53" s="645"/>
      <c r="K53" s="645"/>
      <c r="L53" s="645"/>
      <c r="M53" s="645"/>
      <c r="N53" s="645"/>
      <c r="O53" s="645"/>
      <c r="P53" s="645"/>
      <c r="Q53" s="645"/>
      <c r="R53" s="645"/>
      <c r="S53" s="645"/>
      <c r="T53" s="645"/>
      <c r="U53" s="645"/>
      <c r="V53" s="645"/>
      <c r="W53" s="645"/>
      <c r="X53" s="645"/>
      <c r="Y53" s="645"/>
      <c r="Z53" s="645"/>
      <c r="AA53" s="645"/>
      <c r="AB53" s="645"/>
      <c r="AC53" s="645"/>
      <c r="AD53" s="645"/>
      <c r="AE53" s="645"/>
      <c r="AF53" s="645"/>
      <c r="AG53" s="645"/>
      <c r="AH53" s="645"/>
      <c r="AI53" s="645"/>
      <c r="AJ53" s="645"/>
      <c r="AK53" s="645"/>
      <c r="AL53" s="645"/>
      <c r="AM53" s="645"/>
      <c r="AN53" s="645"/>
      <c r="AO53" s="645"/>
      <c r="AP53" s="645"/>
      <c r="AQ53" s="645"/>
      <c r="AR53" s="645"/>
      <c r="AS53" s="645"/>
      <c r="AY53" s="7"/>
      <c r="AZ53" s="7"/>
      <c r="BF53" s="7"/>
      <c r="BX53" s="7"/>
      <c r="CH53" s="606"/>
      <c r="CI53" s="606"/>
      <c r="CJ53" s="606"/>
      <c r="CK53" s="606"/>
      <c r="CL53" s="606"/>
      <c r="CM53" s="606"/>
      <c r="CN53" s="606"/>
      <c r="CO53" s="606"/>
      <c r="CP53" s="606"/>
      <c r="CQ53" s="606"/>
      <c r="CR53" s="606"/>
      <c r="CS53" s="606"/>
      <c r="CT53" s="606"/>
      <c r="CU53" s="606"/>
      <c r="CV53" s="606"/>
      <c r="CW53" s="606"/>
      <c r="CX53" s="606"/>
      <c r="CY53" s="606"/>
      <c r="CZ53" s="606"/>
      <c r="DA53" s="606"/>
      <c r="DB53" s="606"/>
      <c r="DC53" s="606"/>
      <c r="DD53" s="606"/>
      <c r="DE53" s="606"/>
      <c r="DF53" s="606"/>
      <c r="DG53" s="606"/>
      <c r="DH53" s="606"/>
      <c r="DI53" s="606"/>
      <c r="DJ53" s="606"/>
      <c r="DK53" s="606"/>
      <c r="DL53" s="606"/>
      <c r="DM53" s="606"/>
      <c r="DN53" s="606"/>
      <c r="DO53" s="606"/>
      <c r="DP53" s="606"/>
      <c r="DQ53" s="606"/>
      <c r="DR53" s="606"/>
      <c r="DS53" s="606"/>
      <c r="DT53" s="606"/>
      <c r="DU53" s="606"/>
    </row>
    <row r="54" spans="5:125" ht="18.75" customHeight="1">
      <c r="AY54" s="7"/>
      <c r="AZ54" s="7"/>
      <c r="BF54" s="7"/>
      <c r="BX54" s="7"/>
    </row>
    <row r="55" spans="5:125" ht="18.75" customHeight="1">
      <c r="E55" t="s">
        <v>152</v>
      </c>
      <c r="AY55" s="7"/>
      <c r="AZ55" s="7"/>
      <c r="BF55" s="7"/>
      <c r="BX55" s="7"/>
      <c r="CG55" t="s">
        <v>152</v>
      </c>
    </row>
    <row r="56" spans="5:125" ht="18.75" customHeight="1">
      <c r="F56" s="256" t="s">
        <v>92</v>
      </c>
      <c r="G56" s="256"/>
      <c r="H56" s="256"/>
      <c r="I56" s="256"/>
      <c r="J56" s="256"/>
      <c r="K56" s="256"/>
      <c r="L56" s="256"/>
      <c r="M56" s="256"/>
      <c r="N56" s="256"/>
      <c r="O56" s="256"/>
      <c r="P56" s="256" t="s">
        <v>93</v>
      </c>
      <c r="Q56" s="256"/>
      <c r="R56" s="256"/>
      <c r="S56" s="256"/>
      <c r="T56" s="256"/>
      <c r="U56" s="256"/>
      <c r="V56" s="256"/>
      <c r="W56" s="256"/>
      <c r="X56" s="256"/>
      <c r="Y56" s="256"/>
      <c r="Z56" s="256"/>
      <c r="AA56" s="256"/>
      <c r="AB56" s="256"/>
      <c r="AC56" s="256"/>
      <c r="AD56" s="256"/>
      <c r="AE56" s="256" t="s">
        <v>94</v>
      </c>
      <c r="AF56" s="256"/>
      <c r="AG56" s="256"/>
      <c r="AH56" s="256"/>
      <c r="AI56" s="256"/>
      <c r="AJ56" s="256"/>
      <c r="AK56" s="256"/>
      <c r="AL56" s="256"/>
      <c r="AM56" s="256"/>
      <c r="AN56" s="256"/>
      <c r="AO56" s="256"/>
      <c r="AP56" s="256"/>
      <c r="AQ56" s="256"/>
      <c r="AR56" s="256"/>
      <c r="AY56" s="7"/>
      <c r="AZ56" s="7"/>
      <c r="BF56" s="7"/>
      <c r="BX56" s="7"/>
      <c r="CH56" s="256" t="s">
        <v>92</v>
      </c>
      <c r="CI56" s="256"/>
      <c r="CJ56" s="256"/>
      <c r="CK56" s="256"/>
      <c r="CL56" s="256"/>
      <c r="CM56" s="256"/>
      <c r="CN56" s="256"/>
      <c r="CO56" s="256"/>
      <c r="CP56" s="256"/>
      <c r="CQ56" s="256"/>
      <c r="CR56" s="256" t="s">
        <v>93</v>
      </c>
      <c r="CS56" s="256"/>
      <c r="CT56" s="256"/>
      <c r="CU56" s="256"/>
      <c r="CV56" s="256"/>
      <c r="CW56" s="256"/>
      <c r="CX56" s="256"/>
      <c r="CY56" s="256"/>
      <c r="CZ56" s="256"/>
      <c r="DA56" s="256"/>
      <c r="DB56" s="256"/>
      <c r="DC56" s="256"/>
      <c r="DD56" s="256"/>
      <c r="DE56" s="256"/>
      <c r="DF56" s="256"/>
      <c r="DG56" s="256" t="s">
        <v>94</v>
      </c>
      <c r="DH56" s="256"/>
      <c r="DI56" s="256"/>
      <c r="DJ56" s="256"/>
      <c r="DK56" s="256"/>
      <c r="DL56" s="256"/>
      <c r="DM56" s="256"/>
      <c r="DN56" s="256"/>
      <c r="DO56" s="256"/>
      <c r="DP56" s="256"/>
      <c r="DQ56" s="256"/>
      <c r="DR56" s="256"/>
      <c r="DS56" s="256"/>
      <c r="DT56" s="256"/>
    </row>
    <row r="57" spans="5:125" ht="18.75" customHeight="1">
      <c r="F57" s="462" t="s">
        <v>87</v>
      </c>
      <c r="G57" s="462"/>
      <c r="H57" s="462"/>
      <c r="I57" s="462"/>
      <c r="J57" s="462"/>
      <c r="K57" s="462"/>
      <c r="L57" s="462"/>
      <c r="M57" s="462"/>
      <c r="N57" s="462"/>
      <c r="O57" s="462"/>
      <c r="P57" s="503" t="str">
        <f>IF(②申請書１!P26="","",②申請書１!P26)</f>
        <v/>
      </c>
      <c r="Q57" s="503"/>
      <c r="R57" s="503"/>
      <c r="S57" s="503"/>
      <c r="T57" s="503"/>
      <c r="U57" s="503"/>
      <c r="V57" s="503"/>
      <c r="W57" s="503"/>
      <c r="X57" s="503"/>
      <c r="Y57" s="503"/>
      <c r="Z57" s="503"/>
      <c r="AA57" s="503"/>
      <c r="AB57" s="503"/>
      <c r="AC57" s="503"/>
      <c r="AD57" s="503"/>
      <c r="AE57" s="503" t="str">
        <f>IF(②申請書１!AE26="","",②申請書１!AE26)</f>
        <v/>
      </c>
      <c r="AF57" s="503"/>
      <c r="AG57" s="503"/>
      <c r="AH57" s="503"/>
      <c r="AI57" s="503"/>
      <c r="AJ57" s="503"/>
      <c r="AK57" s="503"/>
      <c r="AL57" s="503"/>
      <c r="AM57" s="503"/>
      <c r="AN57" s="503"/>
      <c r="AO57" s="503"/>
      <c r="AP57" s="503"/>
      <c r="AQ57" s="503"/>
      <c r="AR57" s="503"/>
      <c r="AY57" s="7"/>
      <c r="AZ57" s="7"/>
      <c r="BF57" s="7"/>
      <c r="BX57" s="7"/>
      <c r="CH57" s="462" t="s">
        <v>87</v>
      </c>
      <c r="CI57" s="462"/>
      <c r="CJ57" s="462"/>
      <c r="CK57" s="462"/>
      <c r="CL57" s="462"/>
      <c r="CM57" s="462"/>
      <c r="CN57" s="462"/>
      <c r="CO57" s="462"/>
      <c r="CP57" s="462"/>
      <c r="CQ57" s="462"/>
      <c r="CR57" s="463" t="s">
        <v>339</v>
      </c>
      <c r="CS57" s="464"/>
      <c r="CT57" s="464"/>
      <c r="CU57" s="464"/>
      <c r="CV57" s="464"/>
      <c r="CW57" s="464"/>
      <c r="CX57" s="464"/>
      <c r="CY57" s="464"/>
      <c r="CZ57" s="464"/>
      <c r="DA57" s="464"/>
      <c r="DB57" s="464"/>
      <c r="DC57" s="464"/>
      <c r="DD57" s="464"/>
      <c r="DE57" s="464"/>
      <c r="DF57" s="465"/>
      <c r="DG57" s="466" t="s">
        <v>421</v>
      </c>
      <c r="DH57" s="466"/>
      <c r="DI57" s="466"/>
      <c r="DJ57" s="466"/>
      <c r="DK57" s="466"/>
      <c r="DL57" s="466"/>
      <c r="DM57" s="466"/>
      <c r="DN57" s="466"/>
      <c r="DO57" s="466"/>
      <c r="DP57" s="466"/>
      <c r="DQ57" s="466"/>
      <c r="DR57" s="466"/>
      <c r="DS57" s="466"/>
      <c r="DT57" s="466"/>
    </row>
    <row r="58" spans="5:125" ht="36" customHeight="1">
      <c r="F58" s="296" t="s">
        <v>579</v>
      </c>
      <c r="G58" s="296"/>
      <c r="H58" s="296"/>
      <c r="I58" s="296"/>
      <c r="J58" s="296"/>
      <c r="K58" s="296"/>
      <c r="L58" s="296"/>
      <c r="M58" s="296"/>
      <c r="N58" s="296"/>
      <c r="O58" s="296"/>
      <c r="P58" s="503" t="str">
        <f>IF(②申請書１!P27="","",②申請書１!P27)</f>
        <v/>
      </c>
      <c r="Q58" s="503"/>
      <c r="R58" s="503"/>
      <c r="S58" s="503"/>
      <c r="T58" s="503"/>
      <c r="U58" s="503"/>
      <c r="V58" s="503"/>
      <c r="W58" s="503"/>
      <c r="X58" s="503"/>
      <c r="Y58" s="503"/>
      <c r="Z58" s="503"/>
      <c r="AA58" s="503"/>
      <c r="AB58" s="503"/>
      <c r="AC58" s="503"/>
      <c r="AD58" s="503"/>
      <c r="AE58" s="503" t="str">
        <f>IF(②申請書１!AE27="","",②申請書１!AE27)</f>
        <v/>
      </c>
      <c r="AF58" s="503"/>
      <c r="AG58" s="503"/>
      <c r="AH58" s="503"/>
      <c r="AI58" s="503"/>
      <c r="AJ58" s="503"/>
      <c r="AK58" s="503"/>
      <c r="AL58" s="503"/>
      <c r="AM58" s="503"/>
      <c r="AN58" s="503"/>
      <c r="AO58" s="503"/>
      <c r="AP58" s="503"/>
      <c r="AQ58" s="503"/>
      <c r="AR58" s="503"/>
      <c r="AY58" s="7"/>
      <c r="AZ58" s="7"/>
      <c r="BF58" s="7"/>
      <c r="BX58" s="7"/>
      <c r="CH58" s="296" t="s">
        <v>579</v>
      </c>
      <c r="CI58" s="296"/>
      <c r="CJ58" s="296"/>
      <c r="CK58" s="296"/>
      <c r="CL58" s="296"/>
      <c r="CM58" s="296"/>
      <c r="CN58" s="296"/>
      <c r="CO58" s="296"/>
      <c r="CP58" s="296"/>
      <c r="CQ58" s="296"/>
      <c r="CR58" s="467" t="s">
        <v>412</v>
      </c>
      <c r="CS58" s="468"/>
      <c r="CT58" s="468"/>
      <c r="CU58" s="468"/>
      <c r="CV58" s="468"/>
      <c r="CW58" s="468"/>
      <c r="CX58" s="468"/>
      <c r="CY58" s="468"/>
      <c r="CZ58" s="468"/>
      <c r="DA58" s="468"/>
      <c r="DB58" s="468"/>
      <c r="DC58" s="468"/>
      <c r="DD58" s="468"/>
      <c r="DE58" s="468"/>
      <c r="DF58" s="469"/>
      <c r="DG58" s="470" t="s">
        <v>423</v>
      </c>
      <c r="DH58" s="470"/>
      <c r="DI58" s="470"/>
      <c r="DJ58" s="470"/>
      <c r="DK58" s="470"/>
      <c r="DL58" s="470"/>
      <c r="DM58" s="470"/>
      <c r="DN58" s="470"/>
      <c r="DO58" s="470"/>
      <c r="DP58" s="470"/>
      <c r="DQ58" s="470"/>
      <c r="DR58" s="470"/>
      <c r="DS58" s="470"/>
      <c r="DT58" s="470"/>
    </row>
    <row r="59" spans="5:125" ht="18.75" customHeight="1">
      <c r="F59" s="462" t="s">
        <v>88</v>
      </c>
      <c r="G59" s="462"/>
      <c r="H59" s="462"/>
      <c r="I59" s="462"/>
      <c r="J59" s="462"/>
      <c r="K59" s="462"/>
      <c r="L59" s="462"/>
      <c r="M59" s="462"/>
      <c r="N59" s="462"/>
      <c r="O59" s="462"/>
      <c r="P59" s="503" t="str">
        <f>IF(②申請書１!P28="","",②申請書１!P28)</f>
        <v/>
      </c>
      <c r="Q59" s="503"/>
      <c r="R59" s="503"/>
      <c r="S59" s="503"/>
      <c r="T59" s="503"/>
      <c r="U59" s="503"/>
      <c r="V59" s="503"/>
      <c r="W59" s="503"/>
      <c r="X59" s="503"/>
      <c r="Y59" s="503"/>
      <c r="Z59" s="503"/>
      <c r="AA59" s="503"/>
      <c r="AB59" s="503"/>
      <c r="AC59" s="503"/>
      <c r="AD59" s="503"/>
      <c r="AE59" s="503" t="str">
        <f>IF(②申請書１!AE28="","",②申請書１!AE28)</f>
        <v/>
      </c>
      <c r="AF59" s="503"/>
      <c r="AG59" s="503"/>
      <c r="AH59" s="503"/>
      <c r="AI59" s="503"/>
      <c r="AJ59" s="503"/>
      <c r="AK59" s="503"/>
      <c r="AL59" s="503"/>
      <c r="AM59" s="503"/>
      <c r="AN59" s="503"/>
      <c r="AO59" s="503"/>
      <c r="AP59" s="503"/>
      <c r="AQ59" s="503"/>
      <c r="AR59" s="503"/>
      <c r="AY59" s="7"/>
      <c r="AZ59" s="7"/>
      <c r="BF59" s="7"/>
      <c r="BX59" s="7"/>
      <c r="CH59" s="462" t="s">
        <v>88</v>
      </c>
      <c r="CI59" s="462"/>
      <c r="CJ59" s="462"/>
      <c r="CK59" s="462"/>
      <c r="CL59" s="462"/>
      <c r="CM59" s="462"/>
      <c r="CN59" s="462"/>
      <c r="CO59" s="462"/>
      <c r="CP59" s="462"/>
      <c r="CQ59" s="462"/>
      <c r="CR59" s="463" t="s">
        <v>337</v>
      </c>
      <c r="CS59" s="464"/>
      <c r="CT59" s="464"/>
      <c r="CU59" s="464"/>
      <c r="CV59" s="464"/>
      <c r="CW59" s="464"/>
      <c r="CX59" s="464"/>
      <c r="CY59" s="464"/>
      <c r="CZ59" s="464"/>
      <c r="DA59" s="464"/>
      <c r="DB59" s="464"/>
      <c r="DC59" s="464"/>
      <c r="DD59" s="464"/>
      <c r="DE59" s="464"/>
      <c r="DF59" s="465"/>
      <c r="DG59" s="466" t="s">
        <v>337</v>
      </c>
      <c r="DH59" s="466"/>
      <c r="DI59" s="466"/>
      <c r="DJ59" s="466"/>
      <c r="DK59" s="466"/>
      <c r="DL59" s="466"/>
      <c r="DM59" s="466"/>
      <c r="DN59" s="466"/>
      <c r="DO59" s="466"/>
      <c r="DP59" s="466"/>
      <c r="DQ59" s="466"/>
      <c r="DR59" s="466"/>
      <c r="DS59" s="466"/>
      <c r="DT59" s="466"/>
    </row>
    <row r="60" spans="5:125" ht="39" customHeight="1">
      <c r="F60" s="297" t="s">
        <v>75</v>
      </c>
      <c r="G60" s="297"/>
      <c r="H60" s="297"/>
      <c r="I60" s="297"/>
      <c r="J60" s="297"/>
      <c r="K60" s="297"/>
      <c r="L60" s="297"/>
      <c r="M60" s="297"/>
      <c r="N60" s="297"/>
      <c r="O60" s="297"/>
      <c r="P60" s="503" t="str">
        <f>IF(②申請書１!P29="","",②申請書１!P29)</f>
        <v/>
      </c>
      <c r="Q60" s="503"/>
      <c r="R60" s="503"/>
      <c r="S60" s="503"/>
      <c r="T60" s="503"/>
      <c r="U60" s="503"/>
      <c r="V60" s="503"/>
      <c r="W60" s="503"/>
      <c r="X60" s="503"/>
      <c r="Y60" s="503"/>
      <c r="Z60" s="503"/>
      <c r="AA60" s="503"/>
      <c r="AB60" s="503"/>
      <c r="AC60" s="503"/>
      <c r="AD60" s="503"/>
      <c r="AE60" s="503" t="str">
        <f>IF(②申請書１!AE29="","",②申請書１!AE29)</f>
        <v/>
      </c>
      <c r="AF60" s="503"/>
      <c r="AG60" s="503"/>
      <c r="AH60" s="503"/>
      <c r="AI60" s="503"/>
      <c r="AJ60" s="503"/>
      <c r="AK60" s="503"/>
      <c r="AL60" s="503"/>
      <c r="AM60" s="503"/>
      <c r="AN60" s="503"/>
      <c r="AO60" s="503"/>
      <c r="AP60" s="503"/>
      <c r="AQ60" s="503"/>
      <c r="AR60" s="503"/>
      <c r="AY60" s="7"/>
      <c r="AZ60" s="7"/>
      <c r="BF60" s="7"/>
      <c r="BX60" s="7"/>
      <c r="CH60" s="297" t="s">
        <v>75</v>
      </c>
      <c r="CI60" s="297"/>
      <c r="CJ60" s="297"/>
      <c r="CK60" s="297"/>
      <c r="CL60" s="297"/>
      <c r="CM60" s="297"/>
      <c r="CN60" s="297"/>
      <c r="CO60" s="297"/>
      <c r="CP60" s="297"/>
      <c r="CQ60" s="297"/>
      <c r="CR60" s="471" t="s">
        <v>408</v>
      </c>
      <c r="CS60" s="472"/>
      <c r="CT60" s="472"/>
      <c r="CU60" s="472"/>
      <c r="CV60" s="472"/>
      <c r="CW60" s="472"/>
      <c r="CX60" s="472"/>
      <c r="CY60" s="472"/>
      <c r="CZ60" s="472"/>
      <c r="DA60" s="472"/>
      <c r="DB60" s="472"/>
      <c r="DC60" s="472"/>
      <c r="DD60" s="472"/>
      <c r="DE60" s="472"/>
      <c r="DF60" s="473"/>
      <c r="DG60" s="474" t="s">
        <v>408</v>
      </c>
      <c r="DH60" s="474"/>
      <c r="DI60" s="474"/>
      <c r="DJ60" s="474"/>
      <c r="DK60" s="474"/>
      <c r="DL60" s="474"/>
      <c r="DM60" s="474"/>
      <c r="DN60" s="474"/>
      <c r="DO60" s="474"/>
      <c r="DP60" s="474"/>
      <c r="DQ60" s="474"/>
      <c r="DR60" s="474"/>
      <c r="DS60" s="474"/>
      <c r="DT60" s="474"/>
    </row>
    <row r="61" spans="5:125" ht="18.75" customHeight="1">
      <c r="F61" s="462" t="s">
        <v>89</v>
      </c>
      <c r="G61" s="462"/>
      <c r="H61" s="462"/>
      <c r="I61" s="462"/>
      <c r="J61" s="462"/>
      <c r="K61" s="462"/>
      <c r="L61" s="462"/>
      <c r="M61" s="462"/>
      <c r="N61" s="462"/>
      <c r="O61" s="462"/>
      <c r="P61" s="503" t="str">
        <f>IF(②申請書１!P30="","",②申請書１!P30)</f>
        <v/>
      </c>
      <c r="Q61" s="503"/>
      <c r="R61" s="503"/>
      <c r="S61" s="503"/>
      <c r="T61" s="503"/>
      <c r="U61" s="503"/>
      <c r="V61" s="503"/>
      <c r="W61" s="503"/>
      <c r="X61" s="503"/>
      <c r="Y61" s="503"/>
      <c r="Z61" s="503"/>
      <c r="AA61" s="503"/>
      <c r="AB61" s="503"/>
      <c r="AC61" s="503"/>
      <c r="AD61" s="503"/>
      <c r="AE61" s="503" t="str">
        <f>IF(②申請書１!AE30="","",②申請書１!AE30)</f>
        <v/>
      </c>
      <c r="AF61" s="503"/>
      <c r="AG61" s="503"/>
      <c r="AH61" s="503"/>
      <c r="AI61" s="503"/>
      <c r="AJ61" s="503"/>
      <c r="AK61" s="503"/>
      <c r="AL61" s="503"/>
      <c r="AM61" s="503"/>
      <c r="AN61" s="503"/>
      <c r="AO61" s="503"/>
      <c r="AP61" s="503"/>
      <c r="AQ61" s="503"/>
      <c r="AR61" s="503"/>
      <c r="AY61" s="7"/>
      <c r="AZ61" s="7"/>
      <c r="BF61" s="7"/>
      <c r="BX61" s="7"/>
      <c r="CH61" s="462" t="s">
        <v>89</v>
      </c>
      <c r="CI61" s="462"/>
      <c r="CJ61" s="462"/>
      <c r="CK61" s="462"/>
      <c r="CL61" s="462"/>
      <c r="CM61" s="462"/>
      <c r="CN61" s="462"/>
      <c r="CO61" s="462"/>
      <c r="CP61" s="462"/>
      <c r="CQ61" s="462"/>
      <c r="CR61" s="463" t="s">
        <v>341</v>
      </c>
      <c r="CS61" s="464"/>
      <c r="CT61" s="464"/>
      <c r="CU61" s="464"/>
      <c r="CV61" s="464"/>
      <c r="CW61" s="464"/>
      <c r="CX61" s="464"/>
      <c r="CY61" s="464"/>
      <c r="CZ61" s="464"/>
      <c r="DA61" s="464"/>
      <c r="DB61" s="464"/>
      <c r="DC61" s="464"/>
      <c r="DD61" s="464"/>
      <c r="DE61" s="464"/>
      <c r="DF61" s="465"/>
      <c r="DG61" s="466" t="s">
        <v>341</v>
      </c>
      <c r="DH61" s="466"/>
      <c r="DI61" s="466"/>
      <c r="DJ61" s="466"/>
      <c r="DK61" s="466"/>
      <c r="DL61" s="466"/>
      <c r="DM61" s="466"/>
      <c r="DN61" s="466"/>
      <c r="DO61" s="466"/>
      <c r="DP61" s="466"/>
      <c r="DQ61" s="466"/>
      <c r="DR61" s="466"/>
      <c r="DS61" s="466"/>
      <c r="DT61" s="466"/>
    </row>
    <row r="62" spans="5:125" ht="18.75" customHeight="1">
      <c r="F62" s="462" t="s">
        <v>90</v>
      </c>
      <c r="G62" s="462"/>
      <c r="H62" s="462"/>
      <c r="I62" s="462"/>
      <c r="J62" s="462"/>
      <c r="K62" s="462"/>
      <c r="L62" s="462"/>
      <c r="M62" s="462"/>
      <c r="N62" s="462"/>
      <c r="O62" s="462"/>
      <c r="P62" s="503" t="str">
        <f>IF(②申請書１!P31="","",②申請書１!P31)</f>
        <v/>
      </c>
      <c r="Q62" s="503"/>
      <c r="R62" s="503"/>
      <c r="S62" s="503"/>
      <c r="T62" s="503"/>
      <c r="U62" s="503"/>
      <c r="V62" s="503"/>
      <c r="W62" s="503"/>
      <c r="X62" s="503"/>
      <c r="Y62" s="503"/>
      <c r="Z62" s="503"/>
      <c r="AA62" s="503"/>
      <c r="AB62" s="503"/>
      <c r="AC62" s="503"/>
      <c r="AD62" s="503"/>
      <c r="AE62" s="503" t="str">
        <f>IF(②申請書１!AE31="","",②申請書１!AE31)</f>
        <v/>
      </c>
      <c r="AF62" s="503"/>
      <c r="AG62" s="503"/>
      <c r="AH62" s="503"/>
      <c r="AI62" s="503"/>
      <c r="AJ62" s="503"/>
      <c r="AK62" s="503"/>
      <c r="AL62" s="503"/>
      <c r="AM62" s="503"/>
      <c r="AN62" s="503"/>
      <c r="AO62" s="503"/>
      <c r="AP62" s="503"/>
      <c r="AQ62" s="503"/>
      <c r="AR62" s="503"/>
      <c r="AY62" s="7"/>
      <c r="AZ62" s="7"/>
      <c r="BF62" s="7"/>
      <c r="BX62" s="7"/>
      <c r="CH62" s="462" t="s">
        <v>90</v>
      </c>
      <c r="CI62" s="462"/>
      <c r="CJ62" s="462"/>
      <c r="CK62" s="462"/>
      <c r="CL62" s="462"/>
      <c r="CM62" s="462"/>
      <c r="CN62" s="462"/>
      <c r="CO62" s="462"/>
      <c r="CP62" s="462"/>
      <c r="CQ62" s="462"/>
      <c r="CR62" s="463" t="s">
        <v>362</v>
      </c>
      <c r="CS62" s="464"/>
      <c r="CT62" s="464"/>
      <c r="CU62" s="464"/>
      <c r="CV62" s="464"/>
      <c r="CW62" s="464"/>
      <c r="CX62" s="464"/>
      <c r="CY62" s="464"/>
      <c r="CZ62" s="464"/>
      <c r="DA62" s="464"/>
      <c r="DB62" s="464"/>
      <c r="DC62" s="464"/>
      <c r="DD62" s="464"/>
      <c r="DE62" s="464"/>
      <c r="DF62" s="465"/>
      <c r="DG62" s="466" t="s">
        <v>417</v>
      </c>
      <c r="DH62" s="466"/>
      <c r="DI62" s="466"/>
      <c r="DJ62" s="466"/>
      <c r="DK62" s="466"/>
      <c r="DL62" s="466"/>
      <c r="DM62" s="466"/>
      <c r="DN62" s="466"/>
      <c r="DO62" s="466"/>
      <c r="DP62" s="466"/>
      <c r="DQ62" s="466"/>
      <c r="DR62" s="466"/>
      <c r="DS62" s="466"/>
      <c r="DT62" s="466"/>
    </row>
    <row r="63" spans="5:125" ht="38.25" customHeight="1">
      <c r="F63" s="297" t="s">
        <v>91</v>
      </c>
      <c r="G63" s="297"/>
      <c r="H63" s="297"/>
      <c r="I63" s="297"/>
      <c r="J63" s="297"/>
      <c r="K63" s="297"/>
      <c r="L63" s="297"/>
      <c r="M63" s="297"/>
      <c r="N63" s="297"/>
      <c r="O63" s="297"/>
      <c r="P63" s="491" t="str">
        <f>IF(②申請書１!P32="","",②申請書１!P32)</f>
        <v/>
      </c>
      <c r="Q63" s="491"/>
      <c r="R63" s="491"/>
      <c r="S63" s="491"/>
      <c r="T63" s="491"/>
      <c r="U63" s="491"/>
      <c r="V63" s="491"/>
      <c r="W63" s="491"/>
      <c r="X63" s="491"/>
      <c r="Y63" s="491"/>
      <c r="Z63" s="491"/>
      <c r="AA63" s="491"/>
      <c r="AB63" s="491"/>
      <c r="AC63" s="491"/>
      <c r="AD63" s="491"/>
      <c r="AE63" s="491" t="str">
        <f>IF(②申請書１!AE32="","",②申請書１!AE32)</f>
        <v/>
      </c>
      <c r="AF63" s="491"/>
      <c r="AG63" s="491"/>
      <c r="AH63" s="491"/>
      <c r="AI63" s="491"/>
      <c r="AJ63" s="491"/>
      <c r="AK63" s="491"/>
      <c r="AL63" s="491"/>
      <c r="AM63" s="491"/>
      <c r="AN63" s="491"/>
      <c r="AO63" s="491"/>
      <c r="AP63" s="491"/>
      <c r="AQ63" s="491"/>
      <c r="AR63" s="491"/>
      <c r="AY63" s="7"/>
      <c r="AZ63" s="7"/>
      <c r="BF63" s="7"/>
      <c r="BX63" s="7"/>
      <c r="CH63" s="462" t="s">
        <v>91</v>
      </c>
      <c r="CI63" s="462"/>
      <c r="CJ63" s="462"/>
      <c r="CK63" s="462"/>
      <c r="CL63" s="462"/>
      <c r="CM63" s="462"/>
      <c r="CN63" s="462"/>
      <c r="CO63" s="462"/>
      <c r="CP63" s="462"/>
      <c r="CQ63" s="462"/>
      <c r="CR63" s="601" t="s">
        <v>342</v>
      </c>
      <c r="CS63" s="464"/>
      <c r="CT63" s="464"/>
      <c r="CU63" s="464"/>
      <c r="CV63" s="464"/>
      <c r="CW63" s="464"/>
      <c r="CX63" s="464"/>
      <c r="CY63" s="464"/>
      <c r="CZ63" s="464"/>
      <c r="DA63" s="464"/>
      <c r="DB63" s="464"/>
      <c r="DC63" s="464"/>
      <c r="DD63" s="464"/>
      <c r="DE63" s="464"/>
      <c r="DF63" s="465"/>
      <c r="DG63" s="602" t="s">
        <v>342</v>
      </c>
      <c r="DH63" s="466"/>
      <c r="DI63" s="466"/>
      <c r="DJ63" s="466"/>
      <c r="DK63" s="466"/>
      <c r="DL63" s="466"/>
      <c r="DM63" s="466"/>
      <c r="DN63" s="466"/>
      <c r="DO63" s="466"/>
      <c r="DP63" s="466"/>
      <c r="DQ63" s="466"/>
      <c r="DR63" s="466"/>
      <c r="DS63" s="466"/>
      <c r="DT63" s="466"/>
    </row>
    <row r="64" spans="5:125" ht="18.75" customHeight="1">
      <c r="AY64" s="7"/>
      <c r="AZ64" s="7"/>
      <c r="BF64" s="7"/>
      <c r="BX64" s="7"/>
    </row>
  </sheetData>
  <sheetProtection sheet="1" formatCells="0" formatColumns="0" formatRows="0" selectLockedCells="1"/>
  <mergeCells count="274">
    <mergeCell ref="AU30:CD33"/>
    <mergeCell ref="F30:R31"/>
    <mergeCell ref="T30:X30"/>
    <mergeCell ref="AB30:AF30"/>
    <mergeCell ref="AJ30:AM30"/>
    <mergeCell ref="T31:X31"/>
    <mergeCell ref="AB31:AF31"/>
    <mergeCell ref="AJ31:AM31"/>
    <mergeCell ref="AP31:AR31"/>
    <mergeCell ref="F53:AS53"/>
    <mergeCell ref="AD47:AE47"/>
    <mergeCell ref="X48:AC48"/>
    <mergeCell ref="AD48:AE48"/>
    <mergeCell ref="X49:AC49"/>
    <mergeCell ref="AD49:AE49"/>
    <mergeCell ref="X50:AC50"/>
    <mergeCell ref="AD50:AE50"/>
    <mergeCell ref="P48:U48"/>
    <mergeCell ref="V48:W48"/>
    <mergeCell ref="P49:U49"/>
    <mergeCell ref="V49:W49"/>
    <mergeCell ref="P50:U50"/>
    <mergeCell ref="V50:W50"/>
    <mergeCell ref="F49:O49"/>
    <mergeCell ref="X47:AC47"/>
    <mergeCell ref="X45:AC45"/>
    <mergeCell ref="F50:O50"/>
    <mergeCell ref="AD45:AE45"/>
    <mergeCell ref="F44:O44"/>
    <mergeCell ref="F46:O46"/>
    <mergeCell ref="E2:AS2"/>
    <mergeCell ref="AK3:AL3"/>
    <mergeCell ref="AN3:AO3"/>
    <mergeCell ref="AQ3:AR3"/>
    <mergeCell ref="AD8:AS8"/>
    <mergeCell ref="T7:AB8"/>
    <mergeCell ref="AD7:AS7"/>
    <mergeCell ref="M43:Q43"/>
    <mergeCell ref="AA29:AH29"/>
    <mergeCell ref="AI28:AS29"/>
    <mergeCell ref="S29:Z29"/>
    <mergeCell ref="S28:AH28"/>
    <mergeCell ref="F36:R37"/>
    <mergeCell ref="T36:X36"/>
    <mergeCell ref="AB36:AF36"/>
    <mergeCell ref="AJ36:AM36"/>
    <mergeCell ref="T37:X37"/>
    <mergeCell ref="AB37:AF37"/>
    <mergeCell ref="F38:R39"/>
    <mergeCell ref="F60:O60"/>
    <mergeCell ref="P60:AD60"/>
    <mergeCell ref="AE60:AR60"/>
    <mergeCell ref="L12:M12"/>
    <mergeCell ref="P12:Q12"/>
    <mergeCell ref="Z12:AA12"/>
    <mergeCell ref="E13:F13"/>
    <mergeCell ref="F56:O56"/>
    <mergeCell ref="P56:AD56"/>
    <mergeCell ref="F47:O47"/>
    <mergeCell ref="F48:O48"/>
    <mergeCell ref="P44:W44"/>
    <mergeCell ref="X44:AE44"/>
    <mergeCell ref="P46:U46"/>
    <mergeCell ref="V46:W46"/>
    <mergeCell ref="P47:U47"/>
    <mergeCell ref="V47:W47"/>
    <mergeCell ref="X46:AC46"/>
    <mergeCell ref="AD46:AE46"/>
    <mergeCell ref="AE56:AR56"/>
    <mergeCell ref="N27:R27"/>
    <mergeCell ref="F45:O45"/>
    <mergeCell ref="P45:U45"/>
    <mergeCell ref="V45:W45"/>
    <mergeCell ref="F57:O57"/>
    <mergeCell ref="P57:AD57"/>
    <mergeCell ref="AE57:AR57"/>
    <mergeCell ref="F58:O58"/>
    <mergeCell ref="P58:AD58"/>
    <mergeCell ref="AE58:AR58"/>
    <mergeCell ref="F59:O59"/>
    <mergeCell ref="P59:AD59"/>
    <mergeCell ref="AE59:AR59"/>
    <mergeCell ref="F63:O63"/>
    <mergeCell ref="P63:AD63"/>
    <mergeCell ref="AE63:AR63"/>
    <mergeCell ref="F61:O61"/>
    <mergeCell ref="P61:AD61"/>
    <mergeCell ref="AE61:AR61"/>
    <mergeCell ref="F62:O62"/>
    <mergeCell ref="P62:AD62"/>
    <mergeCell ref="AE62:AR62"/>
    <mergeCell ref="AU8:CB8"/>
    <mergeCell ref="AU9:CD9"/>
    <mergeCell ref="AU10:CB10"/>
    <mergeCell ref="AV4:BO5"/>
    <mergeCell ref="AO1:AS1"/>
    <mergeCell ref="H23:AS23"/>
    <mergeCell ref="H25:AS25"/>
    <mergeCell ref="K19:AS19"/>
    <mergeCell ref="T9:AB9"/>
    <mergeCell ref="AD9:AS9"/>
    <mergeCell ref="T10:AB10"/>
    <mergeCell ref="AD10:AR10"/>
    <mergeCell ref="E17:AS17"/>
    <mergeCell ref="H12:I12"/>
    <mergeCell ref="T38:X38"/>
    <mergeCell ref="AB38:AF38"/>
    <mergeCell ref="AJ38:AM38"/>
    <mergeCell ref="T39:X39"/>
    <mergeCell ref="AB39:AF39"/>
    <mergeCell ref="AJ39:AM39"/>
    <mergeCell ref="AP39:AR39"/>
    <mergeCell ref="AJ37:AM37"/>
    <mergeCell ref="AP37:AR37"/>
    <mergeCell ref="F29:R29"/>
    <mergeCell ref="F34:R35"/>
    <mergeCell ref="T34:X34"/>
    <mergeCell ref="AB34:AF34"/>
    <mergeCell ref="AJ34:AM34"/>
    <mergeCell ref="T35:X35"/>
    <mergeCell ref="AB35:AF35"/>
    <mergeCell ref="AJ35:AM35"/>
    <mergeCell ref="AP35:AR35"/>
    <mergeCell ref="F32:R33"/>
    <mergeCell ref="T32:X32"/>
    <mergeCell ref="AB32:AF32"/>
    <mergeCell ref="AJ32:AM32"/>
    <mergeCell ref="T33:X33"/>
    <mergeCell ref="AB33:AF33"/>
    <mergeCell ref="AJ33:AM33"/>
    <mergeCell ref="AP33:AR33"/>
    <mergeCell ref="DQ1:DU1"/>
    <mergeCell ref="CG2:DU2"/>
    <mergeCell ref="DM3:DN3"/>
    <mergeCell ref="DP3:DQ3"/>
    <mergeCell ref="DS3:DT3"/>
    <mergeCell ref="CV7:DD8"/>
    <mergeCell ref="DF7:DU7"/>
    <mergeCell ref="DF8:DU8"/>
    <mergeCell ref="CV9:DD9"/>
    <mergeCell ref="DF9:DU9"/>
    <mergeCell ref="CV10:DD10"/>
    <mergeCell ref="DF10:DT10"/>
    <mergeCell ref="CJ12:CK12"/>
    <mergeCell ref="CN12:CO12"/>
    <mergeCell ref="CR12:CS12"/>
    <mergeCell ref="DB12:DC12"/>
    <mergeCell ref="CG13:CH13"/>
    <mergeCell ref="CG17:DU17"/>
    <mergeCell ref="CM19:DU19"/>
    <mergeCell ref="CJ23:DU23"/>
    <mergeCell ref="CJ25:DU25"/>
    <mergeCell ref="CP27:CT27"/>
    <mergeCell ref="CU28:DJ28"/>
    <mergeCell ref="DK28:DU29"/>
    <mergeCell ref="CH29:CT29"/>
    <mergeCell ref="CU29:DB29"/>
    <mergeCell ref="DC29:DJ29"/>
    <mergeCell ref="CH30:CT31"/>
    <mergeCell ref="CV30:CZ30"/>
    <mergeCell ref="DD30:DH30"/>
    <mergeCell ref="DL30:DO30"/>
    <mergeCell ref="CV31:CZ31"/>
    <mergeCell ref="DD31:DH31"/>
    <mergeCell ref="DL31:DO31"/>
    <mergeCell ref="DR31:DT31"/>
    <mergeCell ref="CH32:CT33"/>
    <mergeCell ref="CV32:CZ32"/>
    <mergeCell ref="DD32:DH32"/>
    <mergeCell ref="DL32:DO32"/>
    <mergeCell ref="CV33:CZ33"/>
    <mergeCell ref="DD33:DH33"/>
    <mergeCell ref="DL33:DO33"/>
    <mergeCell ref="DR33:DT33"/>
    <mergeCell ref="CH34:CT35"/>
    <mergeCell ref="CV34:CZ34"/>
    <mergeCell ref="DD34:DH34"/>
    <mergeCell ref="DL34:DO34"/>
    <mergeCell ref="CV35:CZ35"/>
    <mergeCell ref="DD35:DH35"/>
    <mergeCell ref="DL35:DO35"/>
    <mergeCell ref="DR35:DT35"/>
    <mergeCell ref="CH36:CT37"/>
    <mergeCell ref="CV36:CZ36"/>
    <mergeCell ref="DD36:DH36"/>
    <mergeCell ref="DL36:DO36"/>
    <mergeCell ref="CV37:CZ37"/>
    <mergeCell ref="DD37:DH37"/>
    <mergeCell ref="DL37:DO37"/>
    <mergeCell ref="DR37:DT37"/>
    <mergeCell ref="CH38:CT39"/>
    <mergeCell ref="CV38:CZ38"/>
    <mergeCell ref="DD38:DH38"/>
    <mergeCell ref="DL38:DO38"/>
    <mergeCell ref="CV39:CZ39"/>
    <mergeCell ref="DD39:DH39"/>
    <mergeCell ref="DL39:DO39"/>
    <mergeCell ref="DR39:DT39"/>
    <mergeCell ref="CO43:CS43"/>
    <mergeCell ref="CH44:CQ44"/>
    <mergeCell ref="CR44:CY44"/>
    <mergeCell ref="CZ44:DG44"/>
    <mergeCell ref="CH45:CQ45"/>
    <mergeCell ref="CR45:CW45"/>
    <mergeCell ref="CX45:CY45"/>
    <mergeCell ref="CZ45:DE45"/>
    <mergeCell ref="DF45:DG45"/>
    <mergeCell ref="CH46:CQ46"/>
    <mergeCell ref="CR46:CW46"/>
    <mergeCell ref="CX46:CY46"/>
    <mergeCell ref="CZ46:DE46"/>
    <mergeCell ref="DF46:DG46"/>
    <mergeCell ref="CH47:CQ47"/>
    <mergeCell ref="CR47:CW47"/>
    <mergeCell ref="CX47:CY47"/>
    <mergeCell ref="CZ47:DE47"/>
    <mergeCell ref="DF47:DG47"/>
    <mergeCell ref="CX50:CY50"/>
    <mergeCell ref="CZ50:DE50"/>
    <mergeCell ref="DF50:DG50"/>
    <mergeCell ref="CH53:DU53"/>
    <mergeCell ref="CH56:CQ56"/>
    <mergeCell ref="CR56:DF56"/>
    <mergeCell ref="DG56:DT56"/>
    <mergeCell ref="CH48:CQ48"/>
    <mergeCell ref="CR48:CW48"/>
    <mergeCell ref="CX48:CY48"/>
    <mergeCell ref="CZ48:DE48"/>
    <mergeCell ref="DF48:DG48"/>
    <mergeCell ref="CH49:CQ49"/>
    <mergeCell ref="CR49:CW49"/>
    <mergeCell ref="CX49:CY49"/>
    <mergeCell ref="CZ49:DE49"/>
    <mergeCell ref="DF49:DG49"/>
    <mergeCell ref="AU34:CD37"/>
    <mergeCell ref="CH63:CQ63"/>
    <mergeCell ref="CR63:DF63"/>
    <mergeCell ref="DG63:DT63"/>
    <mergeCell ref="CH60:CQ60"/>
    <mergeCell ref="CR60:DF60"/>
    <mergeCell ref="DG60:DT60"/>
    <mergeCell ref="CH61:CQ61"/>
    <mergeCell ref="CR61:DF61"/>
    <mergeCell ref="DG61:DT61"/>
    <mergeCell ref="CH62:CQ62"/>
    <mergeCell ref="CR62:DF62"/>
    <mergeCell ref="DG62:DT62"/>
    <mergeCell ref="CH57:CQ57"/>
    <mergeCell ref="CR57:DF57"/>
    <mergeCell ref="DG57:DT57"/>
    <mergeCell ref="CH58:CQ58"/>
    <mergeCell ref="CR58:DF58"/>
    <mergeCell ref="DG58:DT58"/>
    <mergeCell ref="CH59:CQ59"/>
    <mergeCell ref="CR59:DF59"/>
    <mergeCell ref="DG59:DT59"/>
    <mergeCell ref="CH50:CQ50"/>
    <mergeCell ref="CR50:CW50"/>
    <mergeCell ref="CV40:CZ40"/>
    <mergeCell ref="DD40:DH40"/>
    <mergeCell ref="DL40:DO40"/>
    <mergeCell ref="CV41:CZ41"/>
    <mergeCell ref="DD41:DH41"/>
    <mergeCell ref="DL41:DO41"/>
    <mergeCell ref="DR41:DT41"/>
    <mergeCell ref="F40:R41"/>
    <mergeCell ref="T40:X40"/>
    <mergeCell ref="T41:X41"/>
    <mergeCell ref="AJ40:AM40"/>
    <mergeCell ref="AJ41:AM41"/>
    <mergeCell ref="AB40:AF40"/>
    <mergeCell ref="AB41:AF41"/>
    <mergeCell ref="AP41:AR41"/>
    <mergeCell ref="CH40:CT41"/>
  </mergeCells>
  <phoneticPr fontId="1"/>
  <conditionalFormatting sqref="X45:AC45">
    <cfRule type="cellIs" dxfId="28" priority="1" operator="greaterThan">
      <formula>$P$45</formula>
    </cfRule>
    <cfRule type="cellIs" dxfId="27" priority="2" operator="greaterThan">
      <formula>SUM($AB$30,$AB$32,$AB$34,$AB$36,$AB$38)*0.8</formula>
    </cfRule>
    <cfRule type="expression" dxfId="26" priority="3">
      <formula>MOD($X$45,1000)&gt;0</formula>
    </cfRule>
  </conditionalFormatting>
  <conditionalFormatting sqref="X50:AC50">
    <cfRule type="expression" dxfId="25" priority="44">
      <formula>NOT($X$50=SUMIF($AA$30:$AF$39,"",$AB$30:$AF$39))</formula>
    </cfRule>
  </conditionalFormatting>
  <conditionalFormatting sqref="CZ46:DE49">
    <cfRule type="expression" dxfId="13" priority="41">
      <formula>$M$43="変更なし"</formula>
    </cfRule>
  </conditionalFormatting>
  <dataValidations count="1">
    <dataValidation type="list" allowBlank="1" showInputMessage="1" showErrorMessage="1" sqref="N27:R27 M43:Q43 CP27:CT27 CO43:CS43" xr:uid="{00000000-0002-0000-0D00-000000000000}">
      <formula1>"変更あり,変更なし"</formula1>
    </dataValidation>
  </dataValidations>
  <hyperlinks>
    <hyperlink ref="CR63" r:id="rId1" xr:uid="{6F9C7A1C-ED5F-438E-8472-FCB02458290C}"/>
    <hyperlink ref="DG63" r:id="rId2" xr:uid="{58D22D27-7D47-4E7C-923B-A17A3FF10C59}"/>
  </hyperlinks>
  <pageMargins left="0.70866141732283472" right="0.70866141732283472" top="0.74803149606299213" bottom="0.74803149606299213" header="0.31496062992125984" footer="0.31496062992125984"/>
  <pageSetup paperSize="9" fitToHeight="0" orientation="portrait" blackAndWhite="1" r:id="rId3"/>
  <rowBreaks count="1" manualBreakCount="1">
    <brk id="51" min="4" max="44" man="1"/>
  </rowBreaks>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18" id="{18FFDA47-F9EB-49D9-8B3A-AD7D8EAC1AE4}">
            <xm:f>NOT($P$57=②申請書１!$P$26)</xm:f>
            <x14:dxf>
              <font>
                <color rgb="FFFF0000"/>
              </font>
            </x14:dxf>
          </x14:cfRule>
          <xm:sqref>P57:AD57</xm:sqref>
        </x14:conditionalFormatting>
        <x14:conditionalFormatting xmlns:xm="http://schemas.microsoft.com/office/excel/2006/main">
          <x14:cfRule type="expression" priority="17" id="{0EB1B4B0-DF15-4F1D-B808-6CCDA2CEE68D}">
            <xm:f>NOT($P$58=②申請書１!$P$27)</xm:f>
            <x14:dxf>
              <font>
                <color rgb="FFFF0000"/>
              </font>
            </x14:dxf>
          </x14:cfRule>
          <xm:sqref>P58:AD58</xm:sqref>
        </x14:conditionalFormatting>
        <x14:conditionalFormatting xmlns:xm="http://schemas.microsoft.com/office/excel/2006/main">
          <x14:cfRule type="expression" priority="16" id="{33023CA6-7F96-452D-91F1-FCC464F9A6AD}">
            <xm:f>NOT($P$59=②申請書１!$P$28)</xm:f>
            <x14:dxf>
              <font>
                <color rgb="FFFF0000"/>
              </font>
            </x14:dxf>
          </x14:cfRule>
          <xm:sqref>P59:AD59</xm:sqref>
        </x14:conditionalFormatting>
        <x14:conditionalFormatting xmlns:xm="http://schemas.microsoft.com/office/excel/2006/main">
          <x14:cfRule type="expression" priority="15" id="{CACE797D-06AA-4FF1-B6C4-92F9974362EA}">
            <xm:f>NOT($P$60=②申請書１!$P$29)</xm:f>
            <x14:dxf>
              <font>
                <color rgb="FFFF0000"/>
              </font>
            </x14:dxf>
          </x14:cfRule>
          <xm:sqref>P60:AD60</xm:sqref>
        </x14:conditionalFormatting>
        <x14:conditionalFormatting xmlns:xm="http://schemas.microsoft.com/office/excel/2006/main">
          <x14:cfRule type="expression" priority="14" id="{9EEDCE9A-5953-4F54-B656-09C193F7E529}">
            <xm:f>NOT($P$61=②申請書１!$P$30)</xm:f>
            <x14:dxf>
              <font>
                <color rgb="FFFF0000"/>
              </font>
            </x14:dxf>
          </x14:cfRule>
          <xm:sqref>P61:AD61</xm:sqref>
        </x14:conditionalFormatting>
        <x14:conditionalFormatting xmlns:xm="http://schemas.microsoft.com/office/excel/2006/main">
          <x14:cfRule type="expression" priority="13" id="{A53C5D8A-8CD2-41C2-B7E0-DF54A458E0AD}">
            <xm:f>NOT($P$62=②申請書１!$P$31)</xm:f>
            <x14:dxf>
              <font>
                <color rgb="FFFF0000"/>
              </font>
            </x14:dxf>
          </x14:cfRule>
          <xm:sqref>P62:AD62</xm:sqref>
        </x14:conditionalFormatting>
        <x14:conditionalFormatting xmlns:xm="http://schemas.microsoft.com/office/excel/2006/main">
          <x14:cfRule type="expression" priority="12" id="{9CE16945-B9DD-43F7-B91E-606C597E3F9E}">
            <xm:f>NOT($P$63=②申請書１!$P$32)</xm:f>
            <x14:dxf>
              <font>
                <color rgb="FFFF0000"/>
              </font>
            </x14:dxf>
          </x14:cfRule>
          <xm:sqref>P63:AD63</xm:sqref>
        </x14:conditionalFormatting>
        <x14:conditionalFormatting xmlns:xm="http://schemas.microsoft.com/office/excel/2006/main">
          <x14:cfRule type="expression" priority="19" id="{02784094-3B59-4772-9350-98D42E324CCF}">
            <xm:f>NOT($AD$10=②申請書１!$AD$10)</xm:f>
            <x14:dxf>
              <font>
                <color rgb="FFFF0000"/>
              </font>
            </x14:dxf>
          </x14:cfRule>
          <xm:sqref>AD10:AR10</xm:sqref>
        </x14:conditionalFormatting>
        <x14:conditionalFormatting xmlns:xm="http://schemas.microsoft.com/office/excel/2006/main">
          <x14:cfRule type="expression" priority="22" id="{9C5CD1ED-8D8E-4D04-B064-E8E82AA27D91}">
            <xm:f>NOT($AD$7=②申請書１!$AD$7)</xm:f>
            <x14:dxf>
              <font>
                <color rgb="FFFF0000"/>
              </font>
            </x14:dxf>
          </x14:cfRule>
          <xm:sqref>AD7:AS7</xm:sqref>
        </x14:conditionalFormatting>
        <x14:conditionalFormatting xmlns:xm="http://schemas.microsoft.com/office/excel/2006/main">
          <x14:cfRule type="expression" priority="21" id="{B4773C27-E201-4FCB-8B05-07443F5FDB9F}">
            <xm:f>NOT($AD$8=②申請書１!$AD$8)</xm:f>
            <x14:dxf>
              <font>
                <color rgb="FFFF0000"/>
              </font>
            </x14:dxf>
          </x14:cfRule>
          <xm:sqref>AD8:AS8</xm:sqref>
        </x14:conditionalFormatting>
        <x14:conditionalFormatting xmlns:xm="http://schemas.microsoft.com/office/excel/2006/main">
          <x14:cfRule type="expression" priority="20" id="{49BBF2BA-CF64-4131-BA72-8EC5F2C30390}">
            <xm:f>NOT($AD$9=②申請書１!$AD$9)</xm:f>
            <x14:dxf>
              <font>
                <color rgb="FFFF0000"/>
              </font>
            </x14:dxf>
          </x14:cfRule>
          <xm:sqref>AD9:AS9</xm:sqref>
        </x14:conditionalFormatting>
        <x14:conditionalFormatting xmlns:xm="http://schemas.microsoft.com/office/excel/2006/main">
          <x14:cfRule type="expression" priority="11" id="{B77ECBEF-8B72-4939-AFC6-CB722FD4B816}">
            <xm:f>NOT($AE$57=②申請書１!$AE$26)</xm:f>
            <x14:dxf>
              <font>
                <color rgb="FFFF0000"/>
              </font>
            </x14:dxf>
          </x14:cfRule>
          <xm:sqref>AE57:AR57</xm:sqref>
        </x14:conditionalFormatting>
        <x14:conditionalFormatting xmlns:xm="http://schemas.microsoft.com/office/excel/2006/main">
          <x14:cfRule type="expression" priority="10" id="{014DFF4C-611F-4E7A-A4B9-4522DA5487D2}">
            <xm:f>NOT($AE$58=②申請書１!$AE$27)</xm:f>
            <x14:dxf>
              <font>
                <color rgb="FFFF0000"/>
              </font>
            </x14:dxf>
          </x14:cfRule>
          <xm:sqref>AE58:AR58</xm:sqref>
        </x14:conditionalFormatting>
        <x14:conditionalFormatting xmlns:xm="http://schemas.microsoft.com/office/excel/2006/main">
          <x14:cfRule type="expression" priority="9" id="{5201B6D3-EFAF-4ECE-A137-0A75E4726A6C}">
            <xm:f>NOT($AE$59=②申請書１!$AE$28)</xm:f>
            <x14:dxf>
              <font>
                <color rgb="FFFF0000"/>
              </font>
            </x14:dxf>
          </x14:cfRule>
          <xm:sqref>AE59:AR59</xm:sqref>
        </x14:conditionalFormatting>
        <x14:conditionalFormatting xmlns:xm="http://schemas.microsoft.com/office/excel/2006/main">
          <x14:cfRule type="expression" priority="8" id="{F0AA1E89-5DFC-419F-A33D-090DDBD58EF3}">
            <xm:f>NOT($AE$60=②申請書１!$AE$29)</xm:f>
            <x14:dxf>
              <font>
                <color rgb="FFFF0000"/>
              </font>
            </x14:dxf>
          </x14:cfRule>
          <xm:sqref>AE60:AR60</xm:sqref>
        </x14:conditionalFormatting>
        <x14:conditionalFormatting xmlns:xm="http://schemas.microsoft.com/office/excel/2006/main">
          <x14:cfRule type="expression" priority="7" id="{0CB85F09-2A02-49ED-A668-2F8A48D161E4}">
            <xm:f>NOT($AE$61=②申請書１!$AE$30)</xm:f>
            <x14:dxf>
              <font>
                <color rgb="FFFF0000"/>
              </font>
            </x14:dxf>
          </x14:cfRule>
          <xm:sqref>AE61:AR61</xm:sqref>
        </x14:conditionalFormatting>
        <x14:conditionalFormatting xmlns:xm="http://schemas.microsoft.com/office/excel/2006/main">
          <x14:cfRule type="expression" priority="6" id="{F4884455-0B63-4549-AE80-22DF53644687}">
            <xm:f>NOT($AE$62=②申請書１!$AE$31)</xm:f>
            <x14:dxf>
              <font>
                <color rgb="FFFF0000"/>
              </font>
            </x14:dxf>
          </x14:cfRule>
          <xm:sqref>AE62:AR62</xm:sqref>
        </x14:conditionalFormatting>
        <x14:conditionalFormatting xmlns:xm="http://schemas.microsoft.com/office/excel/2006/main">
          <x14:cfRule type="expression" priority="5" id="{3DDED70A-127A-40E3-87FC-5A2BB616A759}">
            <xm:f>NOT($AE$63=②申請書１!$AE$32)</xm:f>
            <x14:dxf>
              <font>
                <color rgb="FFFF0000"/>
              </font>
            </x14:dxf>
          </x14:cfRule>
          <xm:sqref>AE63:AR63</xm:sqref>
        </x14:conditionalFormatting>
        <x14:conditionalFormatting xmlns:xm="http://schemas.microsoft.com/office/excel/2006/main">
          <x14:cfRule type="expression" priority="37" id="{0841F06C-F20C-47C0-B012-A90C226FB2EC}">
            <xm:f>NOT($AD$10=①要望書１!$Q$15&amp;"　"&amp;①要望書１!$Q$16)</xm:f>
            <x14:dxf>
              <font>
                <color rgb="FFFF0000"/>
              </font>
            </x14:dxf>
          </x14:cfRule>
          <xm:sqref>DF10:DT10</xm:sqref>
        </x14:conditionalFormatting>
        <x14:conditionalFormatting xmlns:xm="http://schemas.microsoft.com/office/excel/2006/main">
          <x14:cfRule type="expression" priority="40" id="{99F57593-318D-4AB3-9E21-7F5F4F7DB643}">
            <xm:f>NOT($AD$7=①要望書１!$Q$17)</xm:f>
            <x14:dxf>
              <font>
                <b val="0"/>
                <i val="0"/>
                <color rgb="FFFF0000"/>
              </font>
            </x14:dxf>
          </x14:cfRule>
          <xm:sqref>DF7:DU7</xm:sqref>
        </x14:conditionalFormatting>
        <x14:conditionalFormatting xmlns:xm="http://schemas.microsoft.com/office/excel/2006/main">
          <x14:cfRule type="expression" priority="39" id="{FB1B12B1-E63D-4AD2-AE5B-1E5BAFB53DA9}">
            <xm:f>NOT($AD$8=①要望書１!$Q$18)</xm:f>
            <x14:dxf>
              <font>
                <color rgb="FFFF0000"/>
              </font>
            </x14:dxf>
          </x14:cfRule>
          <xm:sqref>DF8:DU8</xm:sqref>
        </x14:conditionalFormatting>
        <x14:conditionalFormatting xmlns:xm="http://schemas.microsoft.com/office/excel/2006/main">
          <x14:cfRule type="expression" priority="38" id="{8F0A1067-68E9-46A8-90F5-D3CAA0E06181}">
            <xm:f>NOT($AD$9=①要望書１!$Q$13)</xm:f>
            <x14:dxf>
              <font>
                <color rgb="FFFF0000"/>
              </font>
            </x14:dxf>
          </x14:cfRule>
          <xm:sqref>DF9:DU9</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E1:DZ35"/>
  <sheetViews>
    <sheetView showGridLines="0" view="pageBreakPreview" zoomScaleNormal="100" zoomScaleSheetLayoutView="100" workbookViewId="0">
      <selection activeCell="P21" sqref="P21:Z21"/>
    </sheetView>
  </sheetViews>
  <sheetFormatPr defaultColWidth="1.875" defaultRowHeight="18.75"/>
  <cols>
    <col min="5" max="5" width="2.625" customWidth="1"/>
    <col min="10" max="11" width="1.875" customWidth="1"/>
    <col min="36" max="36" width="2.75" customWidth="1"/>
    <col min="39" max="39" width="2.625" customWidth="1"/>
    <col min="41" max="41" width="1.875" customWidth="1"/>
    <col min="42" max="42" width="2.5" customWidth="1"/>
    <col min="44" max="44" width="1.5" customWidth="1"/>
    <col min="45" max="45" width="2.375" customWidth="1"/>
    <col min="54" max="54" width="2.5" bestFit="1" customWidth="1"/>
    <col min="86" max="86" width="2.5" customWidth="1"/>
    <col min="115" max="115" width="2.75" customWidth="1"/>
    <col min="118" max="118" width="2.25" customWidth="1"/>
    <col min="119" max="119" width="2.375" customWidth="1"/>
    <col min="122" max="122" width="2.125" customWidth="1"/>
  </cols>
  <sheetData>
    <row r="1" spans="5:125" ht="18.75" customHeight="1">
      <c r="E1" t="s">
        <v>153</v>
      </c>
      <c r="AK1" s="1" t="s">
        <v>109</v>
      </c>
      <c r="AL1" s="3"/>
      <c r="AM1" s="3"/>
      <c r="AN1" s="3"/>
      <c r="AO1" s="642" t="str">
        <f>IF(②申請書１!AO1="","",②申請書１!AO1)</f>
        <v/>
      </c>
      <c r="AP1" s="643"/>
      <c r="AQ1" s="643"/>
      <c r="AR1" s="643"/>
      <c r="AS1" s="644"/>
      <c r="AU1" t="s">
        <v>206</v>
      </c>
      <c r="CG1" t="s">
        <v>153</v>
      </c>
      <c r="DM1" s="1" t="s">
        <v>109</v>
      </c>
      <c r="DN1" s="3"/>
      <c r="DO1" s="3"/>
      <c r="DP1" s="3"/>
      <c r="DQ1" s="343" t="s">
        <v>470</v>
      </c>
      <c r="DR1" s="294"/>
      <c r="DS1" s="294"/>
      <c r="DT1" s="294"/>
      <c r="DU1" s="344"/>
    </row>
    <row r="2" spans="5:125" ht="51" customHeight="1">
      <c r="E2" s="299" t="s">
        <v>154</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BX2" s="57" t="s">
        <v>438</v>
      </c>
      <c r="CG2" s="299" t="s">
        <v>154</v>
      </c>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299"/>
      <c r="DL2" s="299"/>
      <c r="DM2" s="299"/>
      <c r="DN2" s="299"/>
      <c r="DO2" s="299"/>
      <c r="DP2" s="299"/>
      <c r="DQ2" s="299"/>
      <c r="DR2" s="299"/>
      <c r="DS2" s="299"/>
      <c r="DT2" s="299"/>
      <c r="DU2" s="299"/>
    </row>
    <row r="3" spans="5:125" ht="19.5" thickBot="1">
      <c r="AI3" t="s">
        <v>7</v>
      </c>
      <c r="AK3" s="295"/>
      <c r="AL3" s="295"/>
      <c r="AM3" t="s">
        <v>6</v>
      </c>
      <c r="AN3" s="295"/>
      <c r="AO3" s="295"/>
      <c r="AP3" t="s">
        <v>5</v>
      </c>
      <c r="AQ3" s="295"/>
      <c r="AR3" s="295"/>
      <c r="AS3" t="s">
        <v>4</v>
      </c>
      <c r="DK3" t="s">
        <v>7</v>
      </c>
      <c r="DM3" s="505">
        <v>9</v>
      </c>
      <c r="DN3" s="505"/>
      <c r="DO3" t="s">
        <v>6</v>
      </c>
      <c r="DP3" s="505">
        <v>9</v>
      </c>
      <c r="DQ3" s="505"/>
      <c r="DR3" t="s">
        <v>5</v>
      </c>
      <c r="DS3" s="505">
        <v>1</v>
      </c>
      <c r="DT3" s="505"/>
      <c r="DU3" t="s">
        <v>4</v>
      </c>
    </row>
    <row r="4" spans="5:125" ht="9.9499999999999993" customHeight="1" thickTop="1">
      <c r="AU4" s="70"/>
      <c r="AV4" s="640" t="s">
        <v>364</v>
      </c>
      <c r="AW4" s="640"/>
      <c r="AX4" s="640"/>
      <c r="AY4" s="640"/>
      <c r="AZ4" s="640"/>
      <c r="BA4" s="640"/>
      <c r="BB4" s="640"/>
      <c r="BC4" s="640"/>
      <c r="BD4" s="640"/>
      <c r="BE4" s="640"/>
      <c r="BF4" s="640"/>
      <c r="BG4" s="640"/>
      <c r="BH4" s="640"/>
      <c r="BI4" s="640"/>
      <c r="BJ4" s="640"/>
      <c r="BK4" s="640"/>
      <c r="BL4" s="640"/>
      <c r="BM4" s="640"/>
      <c r="BN4" s="640"/>
      <c r="BO4" s="640"/>
      <c r="BP4" s="49"/>
      <c r="BQ4" s="49"/>
      <c r="BR4" s="49"/>
      <c r="BS4" s="49"/>
      <c r="BT4" s="49"/>
      <c r="BU4" s="49"/>
      <c r="BV4" s="49"/>
      <c r="BW4" s="49"/>
      <c r="BX4" s="49"/>
      <c r="BY4" s="49"/>
      <c r="BZ4" s="49"/>
      <c r="CA4" s="49"/>
      <c r="CB4" s="49"/>
      <c r="CC4" s="49"/>
      <c r="CD4" s="50"/>
    </row>
    <row r="5" spans="5:125" ht="18.75" customHeight="1">
      <c r="E5" t="s">
        <v>74</v>
      </c>
      <c r="AU5" s="64"/>
      <c r="AV5" s="641"/>
      <c r="AW5" s="641"/>
      <c r="AX5" s="641"/>
      <c r="AY5" s="641"/>
      <c r="AZ5" s="641"/>
      <c r="BA5" s="641"/>
      <c r="BB5" s="641"/>
      <c r="BC5" s="641"/>
      <c r="BD5" s="641"/>
      <c r="BE5" s="641"/>
      <c r="BF5" s="641"/>
      <c r="BG5" s="641"/>
      <c r="BH5" s="641"/>
      <c r="BI5" s="641"/>
      <c r="BJ5" s="641"/>
      <c r="BK5" s="641"/>
      <c r="BL5" s="641"/>
      <c r="BM5" s="641"/>
      <c r="BN5" s="641"/>
      <c r="BO5" s="641"/>
      <c r="CD5" s="51"/>
      <c r="CG5" t="s">
        <v>74</v>
      </c>
    </row>
    <row r="6" spans="5:125" ht="18.75" customHeight="1">
      <c r="AU6" s="64"/>
      <c r="AV6" s="71"/>
      <c r="AW6" s="71"/>
      <c r="AX6" s="71"/>
      <c r="AY6" s="71"/>
      <c r="AZ6" s="71"/>
      <c r="BA6" s="71"/>
      <c r="BB6" s="71"/>
      <c r="BC6" s="71"/>
      <c r="BD6" s="71"/>
      <c r="BE6" s="71"/>
      <c r="BF6" s="71"/>
      <c r="CD6" s="51"/>
    </row>
    <row r="7" spans="5:125" ht="18.75" customHeight="1">
      <c r="T7" s="496" t="s">
        <v>363</v>
      </c>
      <c r="U7" s="496"/>
      <c r="V7" s="496"/>
      <c r="W7" s="496"/>
      <c r="X7" s="496"/>
      <c r="Y7" s="496"/>
      <c r="Z7" s="496"/>
      <c r="AA7" s="496"/>
      <c r="AB7" s="496"/>
      <c r="AD7" s="494" t="str">
        <f>IF(②申請書１!AD7="","",②申請書１!AD7)</f>
        <v/>
      </c>
      <c r="AE7" s="494"/>
      <c r="AF7" s="494"/>
      <c r="AG7" s="494"/>
      <c r="AH7" s="494"/>
      <c r="AI7" s="494"/>
      <c r="AJ7" s="494"/>
      <c r="AK7" s="494"/>
      <c r="AL7" s="494"/>
      <c r="AM7" s="494"/>
      <c r="AN7" s="494"/>
      <c r="AO7" s="494"/>
      <c r="AP7" s="494"/>
      <c r="AQ7" s="494"/>
      <c r="AR7" s="494"/>
      <c r="AS7" s="494"/>
      <c r="AU7" s="64" t="s">
        <v>28</v>
      </c>
      <c r="AW7" s="18"/>
      <c r="AX7" s="18"/>
      <c r="AY7" t="s">
        <v>372</v>
      </c>
      <c r="CD7" s="51"/>
      <c r="CV7" s="508" t="s">
        <v>363</v>
      </c>
      <c r="CW7" s="508"/>
      <c r="CX7" s="508"/>
      <c r="CY7" s="508"/>
      <c r="CZ7" s="508"/>
      <c r="DA7" s="508"/>
      <c r="DB7" s="508"/>
      <c r="DC7" s="508"/>
      <c r="DD7" s="508"/>
      <c r="DF7" s="506" t="s">
        <v>461</v>
      </c>
      <c r="DG7" s="506"/>
      <c r="DH7" s="506"/>
      <c r="DI7" s="506"/>
      <c r="DJ7" s="506"/>
      <c r="DK7" s="506"/>
      <c r="DL7" s="506"/>
      <c r="DM7" s="506"/>
      <c r="DN7" s="506"/>
      <c r="DO7" s="506"/>
      <c r="DP7" s="506"/>
      <c r="DQ7" s="506"/>
      <c r="DR7" s="506"/>
      <c r="DS7" s="506"/>
      <c r="DT7" s="506"/>
      <c r="DU7" s="506"/>
    </row>
    <row r="8" spans="5:125" ht="36" customHeight="1">
      <c r="T8" s="496"/>
      <c r="U8" s="496"/>
      <c r="V8" s="496"/>
      <c r="W8" s="496"/>
      <c r="X8" s="496"/>
      <c r="Y8" s="496"/>
      <c r="Z8" s="496"/>
      <c r="AA8" s="496"/>
      <c r="AB8" s="496"/>
      <c r="AC8" s="17"/>
      <c r="AD8" s="498" t="str">
        <f>IF(②申請書１!AD8="","",②申請書１!AD8)</f>
        <v/>
      </c>
      <c r="AE8" s="498"/>
      <c r="AF8" s="498"/>
      <c r="AG8" s="498"/>
      <c r="AH8" s="498"/>
      <c r="AI8" s="498"/>
      <c r="AJ8" s="498"/>
      <c r="AK8" s="498"/>
      <c r="AL8" s="498"/>
      <c r="AM8" s="498"/>
      <c r="AN8" s="498"/>
      <c r="AO8" s="498"/>
      <c r="AP8" s="498"/>
      <c r="AQ8" s="498"/>
      <c r="AR8" s="498"/>
      <c r="AS8" s="498"/>
      <c r="AU8" s="636" t="s">
        <v>374</v>
      </c>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BS8" s="504"/>
      <c r="BT8" s="504"/>
      <c r="BU8" s="504"/>
      <c r="BV8" s="504"/>
      <c r="BW8" s="504"/>
      <c r="BX8" s="504"/>
      <c r="BY8" s="504"/>
      <c r="BZ8" s="504"/>
      <c r="CA8" s="504"/>
      <c r="CB8" s="504"/>
      <c r="CD8" s="51"/>
      <c r="CV8" s="508"/>
      <c r="CW8" s="508"/>
      <c r="CX8" s="508"/>
      <c r="CY8" s="508"/>
      <c r="CZ8" s="508"/>
      <c r="DA8" s="508"/>
      <c r="DB8" s="508"/>
      <c r="DC8" s="508"/>
      <c r="DD8" s="508"/>
      <c r="DE8" s="17"/>
      <c r="DF8" s="506" t="s">
        <v>474</v>
      </c>
      <c r="DG8" s="506"/>
      <c r="DH8" s="506"/>
      <c r="DI8" s="506"/>
      <c r="DJ8" s="506"/>
      <c r="DK8" s="506"/>
      <c r="DL8" s="506"/>
      <c r="DM8" s="506"/>
      <c r="DN8" s="506"/>
      <c r="DO8" s="506"/>
      <c r="DP8" s="506"/>
      <c r="DQ8" s="506"/>
      <c r="DR8" s="506"/>
      <c r="DS8" s="506"/>
      <c r="DT8" s="506"/>
      <c r="DU8" s="506"/>
    </row>
    <row r="9" spans="5:125" ht="37.5" customHeight="1" thickBot="1">
      <c r="T9" s="499" t="s">
        <v>76</v>
      </c>
      <c r="U9" s="499"/>
      <c r="V9" s="499"/>
      <c r="W9" s="499"/>
      <c r="X9" s="499"/>
      <c r="Y9" s="499"/>
      <c r="Z9" s="499"/>
      <c r="AA9" s="499"/>
      <c r="AB9" s="499"/>
      <c r="AC9" s="17"/>
      <c r="AD9" s="498" t="str">
        <f>IF(②申請書１!AD9="","",②申請書１!AD9)</f>
        <v/>
      </c>
      <c r="AE9" s="498"/>
      <c r="AF9" s="498"/>
      <c r="AG9" s="498"/>
      <c r="AH9" s="498"/>
      <c r="AI9" s="498"/>
      <c r="AJ9" s="498"/>
      <c r="AK9" s="498"/>
      <c r="AL9" s="498"/>
      <c r="AM9" s="498"/>
      <c r="AN9" s="498"/>
      <c r="AO9" s="498"/>
      <c r="AP9" s="498"/>
      <c r="AQ9" s="498"/>
      <c r="AR9" s="498"/>
      <c r="AS9" s="498"/>
      <c r="AU9" s="636" t="s">
        <v>433</v>
      </c>
      <c r="AV9" s="456"/>
      <c r="AW9" s="456"/>
      <c r="AX9" s="456"/>
      <c r="AY9" s="456"/>
      <c r="AZ9" s="456"/>
      <c r="BA9" s="456"/>
      <c r="BB9" s="456"/>
      <c r="BC9" s="456"/>
      <c r="BD9" s="456"/>
      <c r="BE9" s="456"/>
      <c r="BF9" s="456"/>
      <c r="BG9" s="456"/>
      <c r="BH9" s="456"/>
      <c r="BI9" s="456"/>
      <c r="BJ9" s="456"/>
      <c r="BK9" s="456"/>
      <c r="BL9" s="456"/>
      <c r="BM9" s="456"/>
      <c r="BN9" s="456"/>
      <c r="BO9" s="456"/>
      <c r="BP9" s="456"/>
      <c r="BQ9" s="456"/>
      <c r="BR9" s="456"/>
      <c r="BS9" s="456"/>
      <c r="BT9" s="456"/>
      <c r="BU9" s="456"/>
      <c r="BV9" s="456"/>
      <c r="BW9" s="456"/>
      <c r="BX9" s="456"/>
      <c r="BY9" s="456"/>
      <c r="BZ9" s="456"/>
      <c r="CA9" s="456"/>
      <c r="CB9" s="456"/>
      <c r="CC9" s="456"/>
      <c r="CD9" s="637"/>
      <c r="CV9" s="507" t="s">
        <v>76</v>
      </c>
      <c r="CW9" s="507"/>
      <c r="CX9" s="507"/>
      <c r="CY9" s="507"/>
      <c r="CZ9" s="507"/>
      <c r="DA9" s="507"/>
      <c r="DB9" s="507"/>
      <c r="DC9" s="507"/>
      <c r="DD9" s="507"/>
      <c r="DE9" s="17"/>
      <c r="DF9" s="506" t="s">
        <v>463</v>
      </c>
      <c r="DG9" s="506"/>
      <c r="DH9" s="506"/>
      <c r="DI9" s="506"/>
      <c r="DJ9" s="506"/>
      <c r="DK9" s="506"/>
      <c r="DL9" s="506"/>
      <c r="DM9" s="506"/>
      <c r="DN9" s="506"/>
      <c r="DO9" s="506"/>
      <c r="DP9" s="506"/>
      <c r="DQ9" s="506"/>
      <c r="DR9" s="506"/>
      <c r="DS9" s="506"/>
      <c r="DT9" s="506"/>
      <c r="DU9" s="506"/>
    </row>
    <row r="10" spans="5:125" ht="36" customHeight="1" thickTop="1">
      <c r="T10" s="499" t="s">
        <v>77</v>
      </c>
      <c r="U10" s="499"/>
      <c r="V10" s="499"/>
      <c r="W10" s="499"/>
      <c r="X10" s="499"/>
      <c r="Y10" s="499"/>
      <c r="Z10" s="499"/>
      <c r="AA10" s="499"/>
      <c r="AB10" s="499"/>
      <c r="AC10" s="17"/>
      <c r="AD10" s="498" t="str">
        <f>IF(②申請書１!AD10="","",②申請書１!AD10)</f>
        <v/>
      </c>
      <c r="AE10" s="498"/>
      <c r="AF10" s="498"/>
      <c r="AG10" s="498"/>
      <c r="AH10" s="498"/>
      <c r="AI10" s="498"/>
      <c r="AJ10" s="498"/>
      <c r="AK10" s="498"/>
      <c r="AL10" s="498"/>
      <c r="AM10" s="498"/>
      <c r="AN10" s="498"/>
      <c r="AO10" s="498"/>
      <c r="AP10" s="498"/>
      <c r="AQ10" s="498"/>
      <c r="AR10" s="498"/>
      <c r="AS10" s="120" t="s">
        <v>78</v>
      </c>
      <c r="AU10" s="654"/>
      <c r="AV10" s="655"/>
      <c r="AW10" s="655"/>
      <c r="AX10" s="655"/>
      <c r="AY10" s="655"/>
      <c r="AZ10" s="655"/>
      <c r="BA10" s="655"/>
      <c r="BB10" s="655"/>
      <c r="BC10" s="655"/>
      <c r="BD10" s="655"/>
      <c r="BE10" s="655"/>
      <c r="BF10" s="655"/>
      <c r="BG10" s="655"/>
      <c r="BH10" s="655"/>
      <c r="BI10" s="655"/>
      <c r="BJ10" s="655"/>
      <c r="BK10" s="655"/>
      <c r="BL10" s="655"/>
      <c r="BM10" s="655"/>
      <c r="BN10" s="655"/>
      <c r="BO10" s="655"/>
      <c r="BP10" s="655"/>
      <c r="BQ10" s="655"/>
      <c r="BR10" s="655"/>
      <c r="BS10" s="655"/>
      <c r="BT10" s="655"/>
      <c r="BU10" s="655"/>
      <c r="BV10" s="655"/>
      <c r="BW10" s="655"/>
      <c r="BX10" s="655"/>
      <c r="BY10" s="655"/>
      <c r="BZ10" s="655"/>
      <c r="CA10" s="655"/>
      <c r="CB10" s="655"/>
      <c r="CC10" s="49"/>
      <c r="CD10" s="49"/>
      <c r="CV10" s="507" t="s">
        <v>77</v>
      </c>
      <c r="CW10" s="507"/>
      <c r="CX10" s="507"/>
      <c r="CY10" s="507"/>
      <c r="CZ10" s="507"/>
      <c r="DA10" s="507"/>
      <c r="DB10" s="507"/>
      <c r="DC10" s="507"/>
      <c r="DD10" s="507"/>
      <c r="DE10" s="17"/>
      <c r="DF10" s="506" t="s">
        <v>405</v>
      </c>
      <c r="DG10" s="506"/>
      <c r="DH10" s="506"/>
      <c r="DI10" s="506"/>
      <c r="DJ10" s="506"/>
      <c r="DK10" s="506"/>
      <c r="DL10" s="506"/>
      <c r="DM10" s="506"/>
      <c r="DN10" s="506"/>
      <c r="DO10" s="506"/>
      <c r="DP10" s="506"/>
      <c r="DQ10" s="506"/>
      <c r="DR10" s="506"/>
      <c r="DS10" s="506"/>
      <c r="DT10" s="506"/>
      <c r="DU10" s="165" t="s">
        <v>78</v>
      </c>
    </row>
    <row r="11" spans="5:125" ht="18.75" customHeight="1">
      <c r="AY11" s="7"/>
      <c r="AZ11" s="7"/>
      <c r="BF11" s="7"/>
      <c r="BX11" s="7"/>
    </row>
    <row r="12" spans="5:125" ht="18.75" customHeight="1">
      <c r="E12" t="s">
        <v>101</v>
      </c>
      <c r="H12" s="295"/>
      <c r="I12" s="295"/>
      <c r="J12" t="s">
        <v>6</v>
      </c>
      <c r="L12" s="295"/>
      <c r="M12" s="295"/>
      <c r="N12" t="s">
        <v>5</v>
      </c>
      <c r="P12" s="295"/>
      <c r="Q12" s="295"/>
      <c r="R12" t="s">
        <v>102</v>
      </c>
      <c r="Z12" s="295"/>
      <c r="AA12" s="295"/>
      <c r="AB12" t="s">
        <v>103</v>
      </c>
      <c r="AU12" t="s">
        <v>577</v>
      </c>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G12" t="s">
        <v>101</v>
      </c>
      <c r="CJ12" s="505">
        <v>9</v>
      </c>
      <c r="CK12" s="505"/>
      <c r="CL12" t="s">
        <v>6</v>
      </c>
      <c r="CN12" s="505">
        <v>5</v>
      </c>
      <c r="CO12" s="505"/>
      <c r="CP12" t="s">
        <v>5</v>
      </c>
      <c r="CR12" s="505">
        <v>18</v>
      </c>
      <c r="CS12" s="505"/>
      <c r="CT12" t="s">
        <v>102</v>
      </c>
      <c r="DB12" s="505">
        <v>19</v>
      </c>
      <c r="DC12" s="505"/>
      <c r="DD12" t="s">
        <v>103</v>
      </c>
    </row>
    <row r="13" spans="5:125" ht="18.75" customHeight="1">
      <c r="E13" s="249">
        <f>IF(①要望書１!I1="","",①要望書１!I1)</f>
        <v>9</v>
      </c>
      <c r="F13" s="249"/>
      <c r="G13" t="s">
        <v>155</v>
      </c>
      <c r="AW13" s="117" t="s">
        <v>578</v>
      </c>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G13" s="249">
        <f>DM3</f>
        <v>9</v>
      </c>
      <c r="CH13" s="249"/>
      <c r="CI13" t="s">
        <v>155</v>
      </c>
    </row>
    <row r="14" spans="5:125" ht="18.75" customHeight="1">
      <c r="E14" t="s">
        <v>156</v>
      </c>
      <c r="F14" s="20"/>
      <c r="AY14" s="7"/>
      <c r="AZ14" s="7"/>
      <c r="BF14" s="7"/>
      <c r="BX14" s="7"/>
      <c r="CG14" t="s">
        <v>156</v>
      </c>
      <c r="CH14" s="20"/>
    </row>
    <row r="15" spans="5:125" ht="18.75" customHeight="1">
      <c r="E15" t="s">
        <v>157</v>
      </c>
      <c r="AY15" s="7"/>
      <c r="AZ15" s="7"/>
      <c r="BF15" s="7"/>
      <c r="BX15" s="7"/>
      <c r="CG15" t="s">
        <v>157</v>
      </c>
    </row>
    <row r="16" spans="5:125" ht="9.9499999999999993" customHeight="1">
      <c r="AY16" s="7"/>
      <c r="AZ16" s="7"/>
      <c r="BF16" s="7"/>
      <c r="BX16" s="7"/>
    </row>
    <row r="17" spans="5:130" ht="18.75" customHeight="1">
      <c r="E17" s="249" t="s">
        <v>80</v>
      </c>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Y17" s="7"/>
      <c r="AZ17" s="7"/>
      <c r="BF17" s="7"/>
      <c r="BX17" s="7"/>
      <c r="CG17" s="249" t="s">
        <v>80</v>
      </c>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row>
    <row r="18" spans="5:130" ht="9.9499999999999993" customHeight="1">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Y18" s="7"/>
      <c r="AZ18" s="7"/>
      <c r="BF18" s="7"/>
      <c r="BX18" s="7"/>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row>
    <row r="19" spans="5:130" ht="36" customHeight="1">
      <c r="E19" s="17" t="s">
        <v>81</v>
      </c>
      <c r="P19" s="429" t="str">
        <f>IF(②申請書１!K17="","",②申請書１!K17)</f>
        <v/>
      </c>
      <c r="Q19" s="429"/>
      <c r="R19" s="429"/>
      <c r="S19" s="429"/>
      <c r="T19" s="429"/>
      <c r="U19" s="429"/>
      <c r="V19" s="429"/>
      <c r="W19" s="429"/>
      <c r="X19" s="429"/>
      <c r="Y19" s="429"/>
      <c r="Z19" s="429"/>
      <c r="AA19" s="429"/>
      <c r="AB19" s="429"/>
      <c r="AC19" s="429"/>
      <c r="AD19" s="429"/>
      <c r="AE19" s="429"/>
      <c r="AF19" s="429"/>
      <c r="AG19" s="429"/>
      <c r="AH19" s="429"/>
      <c r="AI19" s="429"/>
      <c r="AJ19" s="429"/>
      <c r="AK19" s="429"/>
      <c r="AL19" s="429"/>
      <c r="AM19" s="429"/>
      <c r="AN19" s="429"/>
      <c r="AO19" s="429"/>
      <c r="AP19" s="429"/>
      <c r="AQ19" s="429"/>
      <c r="AR19" s="429"/>
      <c r="AS19" s="429"/>
      <c r="AY19" s="7"/>
      <c r="AZ19" s="7"/>
      <c r="BF19" s="7"/>
      <c r="BX19" s="7"/>
      <c r="CG19" t="s">
        <v>81</v>
      </c>
      <c r="CR19" s="429" t="s">
        <v>409</v>
      </c>
      <c r="CS19" s="429"/>
      <c r="CT19" s="429"/>
      <c r="CU19" s="429"/>
      <c r="CV19" s="429"/>
      <c r="CW19" s="429"/>
      <c r="CX19" s="429"/>
      <c r="CY19" s="429"/>
      <c r="CZ19" s="429"/>
      <c r="DA19" s="429"/>
      <c r="DB19" s="429"/>
      <c r="DC19" s="429"/>
      <c r="DD19" s="429"/>
      <c r="DE19" s="429"/>
      <c r="DF19" s="429"/>
      <c r="DG19" s="429"/>
      <c r="DH19" s="429"/>
      <c r="DI19" s="429"/>
      <c r="DJ19" s="429"/>
      <c r="DK19" s="429"/>
      <c r="DL19" s="429"/>
      <c r="DM19" s="429"/>
      <c r="DN19" s="429"/>
      <c r="DO19" s="429"/>
      <c r="DP19" s="429"/>
      <c r="DQ19" s="429"/>
      <c r="DR19" s="429"/>
      <c r="DS19" s="429"/>
      <c r="DT19" s="25"/>
      <c r="DU19" s="25"/>
      <c r="DV19" s="25"/>
      <c r="DW19" s="25"/>
      <c r="DX19" s="25"/>
      <c r="DY19" s="25"/>
      <c r="DZ19" s="25"/>
    </row>
    <row r="20" spans="5:130" ht="18.75" customHeight="1">
      <c r="E20" t="s">
        <v>82</v>
      </c>
      <c r="L20" s="29"/>
      <c r="M20" s="29"/>
      <c r="O20" s="29"/>
      <c r="P20" s="656" t="str">
        <f>IF(③変更承認申請書!X50="","",③変更承認申請書!X50)</f>
        <v/>
      </c>
      <c r="Q20" s="656"/>
      <c r="R20" s="656"/>
      <c r="S20" s="656"/>
      <c r="T20" s="656"/>
      <c r="U20" s="656"/>
      <c r="V20" s="656"/>
      <c r="W20" s="656"/>
      <c r="X20" s="656"/>
      <c r="Y20" s="656"/>
      <c r="Z20" s="656"/>
      <c r="AA20" t="s">
        <v>189</v>
      </c>
      <c r="AY20" s="7"/>
      <c r="AZ20" s="7"/>
      <c r="BF20" s="7"/>
      <c r="BX20" s="7"/>
      <c r="CG20" t="s">
        <v>82</v>
      </c>
      <c r="CN20" s="29"/>
      <c r="CO20" s="29"/>
      <c r="CQ20" s="29"/>
      <c r="CR20" s="652">
        <v>867890</v>
      </c>
      <c r="CS20" s="652"/>
      <c r="CT20" s="652"/>
      <c r="CU20" s="652"/>
      <c r="CV20" s="652"/>
      <c r="CW20" s="652"/>
      <c r="CX20" s="652"/>
      <c r="CY20" s="652"/>
      <c r="CZ20" s="652"/>
      <c r="DA20" s="652"/>
      <c r="DB20" s="652"/>
      <c r="DC20" t="s">
        <v>189</v>
      </c>
    </row>
    <row r="21" spans="5:130" ht="18.75" customHeight="1">
      <c r="E21" t="s">
        <v>158</v>
      </c>
      <c r="L21" s="29"/>
      <c r="M21" s="29"/>
      <c r="O21" s="29"/>
      <c r="P21" s="656" t="str">
        <f>IF(③変更承認申請書!X45="","",③変更承認申請書!X45)</f>
        <v/>
      </c>
      <c r="Q21" s="656"/>
      <c r="R21" s="656"/>
      <c r="S21" s="656"/>
      <c r="T21" s="656"/>
      <c r="U21" s="656"/>
      <c r="V21" s="656"/>
      <c r="W21" s="656"/>
      <c r="X21" s="656"/>
      <c r="Y21" s="656"/>
      <c r="Z21" s="656"/>
      <c r="AA21" t="s">
        <v>189</v>
      </c>
      <c r="AY21" s="7"/>
      <c r="AZ21" s="7"/>
      <c r="BF21" s="7"/>
      <c r="BX21" s="7"/>
      <c r="CG21" t="s">
        <v>158</v>
      </c>
      <c r="CN21" s="29"/>
      <c r="CO21" s="29"/>
      <c r="CQ21" s="29"/>
      <c r="CR21" s="652">
        <v>560000</v>
      </c>
      <c r="CS21" s="652"/>
      <c r="CT21" s="652"/>
      <c r="CU21" s="652"/>
      <c r="CV21" s="652"/>
      <c r="CW21" s="652"/>
      <c r="CX21" s="652"/>
      <c r="CY21" s="652"/>
      <c r="CZ21" s="652"/>
      <c r="DA21" s="652"/>
      <c r="DB21" s="652"/>
      <c r="DC21" t="s">
        <v>189</v>
      </c>
    </row>
    <row r="22" spans="5:130" ht="18.75" customHeight="1">
      <c r="E22" t="s">
        <v>159</v>
      </c>
      <c r="P22" s="656" t="str">
        <f>IF('⑦支払請求書（概算）'!AA22="","",'⑦支払請求書（概算）'!AA22)</f>
        <v/>
      </c>
      <c r="Q22" s="656"/>
      <c r="R22" s="656"/>
      <c r="S22" s="656"/>
      <c r="T22" s="656"/>
      <c r="U22" s="656"/>
      <c r="V22" s="656"/>
      <c r="W22" s="656"/>
      <c r="X22" s="656"/>
      <c r="Y22" s="656"/>
      <c r="Z22" s="656"/>
      <c r="AA22" t="s">
        <v>189</v>
      </c>
      <c r="AY22" s="7"/>
      <c r="AZ22" s="7"/>
      <c r="BF22" s="7"/>
      <c r="BX22" s="7"/>
      <c r="CG22" t="s">
        <v>159</v>
      </c>
      <c r="CR22" s="652">
        <v>0</v>
      </c>
      <c r="CS22" s="652"/>
      <c r="CT22" s="652"/>
      <c r="CU22" s="652"/>
      <c r="CV22" s="652"/>
      <c r="CW22" s="652"/>
      <c r="CX22" s="652"/>
      <c r="CY22" s="652"/>
      <c r="CZ22" s="652"/>
      <c r="DA22" s="652"/>
      <c r="DB22" s="652"/>
      <c r="DC22" t="s">
        <v>189</v>
      </c>
    </row>
    <row r="23" spans="5:130" ht="18.75" customHeight="1">
      <c r="E23" t="s">
        <v>160</v>
      </c>
      <c r="AY23" s="7"/>
      <c r="AZ23" s="7"/>
      <c r="BF23" s="7"/>
      <c r="BX23" s="7"/>
      <c r="CG23" t="s">
        <v>160</v>
      </c>
    </row>
    <row r="24" spans="5:130" ht="23.25" customHeight="1">
      <c r="H24" s="645"/>
      <c r="I24" s="645"/>
      <c r="J24" s="645"/>
      <c r="K24" s="645"/>
      <c r="L24" s="645"/>
      <c r="M24" s="645"/>
      <c r="N24" s="645"/>
      <c r="O24" s="645"/>
      <c r="P24" s="645"/>
      <c r="Q24" s="645"/>
      <c r="R24" s="645"/>
      <c r="S24" s="645"/>
      <c r="T24" s="645"/>
      <c r="U24" s="645"/>
      <c r="V24" s="645"/>
      <c r="W24" s="645"/>
      <c r="X24" s="645"/>
      <c r="Y24" s="645"/>
      <c r="Z24" s="645"/>
      <c r="AA24" s="645"/>
      <c r="AB24" s="645"/>
      <c r="AC24" s="645"/>
      <c r="AD24" s="645"/>
      <c r="AE24" s="645"/>
      <c r="AF24" s="645"/>
      <c r="AG24" s="645"/>
      <c r="AH24" s="645"/>
      <c r="AI24" s="645"/>
      <c r="AJ24" s="645"/>
      <c r="AK24" s="645"/>
      <c r="AL24" s="645"/>
      <c r="AM24" s="645"/>
      <c r="AN24" s="645"/>
      <c r="AO24" s="645"/>
      <c r="AP24" s="645"/>
      <c r="AQ24" s="645"/>
      <c r="AR24" s="645"/>
      <c r="AS24" s="645"/>
      <c r="AY24" s="7"/>
      <c r="AZ24" s="7"/>
      <c r="BF24" s="7"/>
      <c r="BX24" s="7"/>
      <c r="CJ24" s="606" t="s">
        <v>472</v>
      </c>
      <c r="CK24" s="606"/>
      <c r="CL24" s="606"/>
      <c r="CM24" s="606"/>
      <c r="CN24" s="606"/>
      <c r="CO24" s="606"/>
      <c r="CP24" s="606"/>
      <c r="CQ24" s="606"/>
      <c r="CR24" s="606"/>
      <c r="CS24" s="606"/>
      <c r="CT24" s="606"/>
      <c r="CU24" s="606"/>
      <c r="CV24" s="606"/>
      <c r="CW24" s="606"/>
      <c r="CX24" s="606"/>
      <c r="CY24" s="606"/>
      <c r="CZ24" s="606"/>
      <c r="DA24" s="606"/>
      <c r="DB24" s="606"/>
      <c r="DC24" s="606"/>
      <c r="DD24" s="606"/>
      <c r="DE24" s="606"/>
      <c r="DF24" s="606"/>
      <c r="DG24" s="606"/>
      <c r="DH24" s="606"/>
      <c r="DI24" s="606"/>
      <c r="DJ24" s="606"/>
      <c r="DK24" s="606"/>
      <c r="DL24" s="606"/>
      <c r="DM24" s="606"/>
      <c r="DN24" s="606"/>
      <c r="DO24" s="606"/>
      <c r="DP24" s="606"/>
      <c r="DQ24" s="606"/>
      <c r="DR24" s="606"/>
      <c r="DS24" s="606"/>
      <c r="DT24" s="606"/>
      <c r="DU24" s="606"/>
    </row>
    <row r="25" spans="5:130" ht="7.5" customHeight="1">
      <c r="AY25" s="7"/>
      <c r="AZ25" s="7"/>
      <c r="BF25" s="7"/>
      <c r="BX25" s="7"/>
    </row>
    <row r="26" spans="5:130" ht="18.75" customHeight="1">
      <c r="E26" t="s">
        <v>161</v>
      </c>
      <c r="AY26" s="7"/>
      <c r="AZ26" s="7"/>
      <c r="BF26" s="7"/>
      <c r="BX26" s="7"/>
      <c r="CG26" t="s">
        <v>161</v>
      </c>
    </row>
    <row r="27" spans="5:130" ht="18.75" customHeight="1">
      <c r="F27" s="256" t="s">
        <v>92</v>
      </c>
      <c r="G27" s="256"/>
      <c r="H27" s="256"/>
      <c r="I27" s="256"/>
      <c r="J27" s="256"/>
      <c r="K27" s="256"/>
      <c r="L27" s="256"/>
      <c r="M27" s="256"/>
      <c r="N27" s="256"/>
      <c r="O27" s="256"/>
      <c r="P27" s="256" t="s">
        <v>93</v>
      </c>
      <c r="Q27" s="256"/>
      <c r="R27" s="256"/>
      <c r="S27" s="256"/>
      <c r="T27" s="256"/>
      <c r="U27" s="256"/>
      <c r="V27" s="256"/>
      <c r="W27" s="256"/>
      <c r="X27" s="256"/>
      <c r="Y27" s="256"/>
      <c r="Z27" s="256"/>
      <c r="AA27" s="256"/>
      <c r="AB27" s="256"/>
      <c r="AC27" s="256"/>
      <c r="AD27" s="256"/>
      <c r="AE27" s="256" t="s">
        <v>94</v>
      </c>
      <c r="AF27" s="256"/>
      <c r="AG27" s="256"/>
      <c r="AH27" s="256"/>
      <c r="AI27" s="256"/>
      <c r="AJ27" s="256"/>
      <c r="AK27" s="256"/>
      <c r="AL27" s="256"/>
      <c r="AM27" s="256"/>
      <c r="AN27" s="256"/>
      <c r="AO27" s="256"/>
      <c r="AP27" s="256"/>
      <c r="AQ27" s="256"/>
      <c r="AR27" s="256"/>
      <c r="AY27" s="7"/>
      <c r="AZ27" s="7"/>
      <c r="BF27" s="7"/>
      <c r="BX27" s="7"/>
      <c r="CH27" s="256" t="s">
        <v>92</v>
      </c>
      <c r="CI27" s="256"/>
      <c r="CJ27" s="256"/>
      <c r="CK27" s="256"/>
      <c r="CL27" s="256"/>
      <c r="CM27" s="256"/>
      <c r="CN27" s="256"/>
      <c r="CO27" s="256"/>
      <c r="CP27" s="256"/>
      <c r="CQ27" s="256"/>
      <c r="CR27" s="256" t="s">
        <v>93</v>
      </c>
      <c r="CS27" s="256"/>
      <c r="CT27" s="256"/>
      <c r="CU27" s="256"/>
      <c r="CV27" s="256"/>
      <c r="CW27" s="256"/>
      <c r="CX27" s="256"/>
      <c r="CY27" s="256"/>
      <c r="CZ27" s="256"/>
      <c r="DA27" s="256"/>
      <c r="DB27" s="256"/>
      <c r="DC27" s="256"/>
      <c r="DD27" s="256"/>
      <c r="DE27" s="256"/>
      <c r="DF27" s="256"/>
      <c r="DG27" s="256" t="s">
        <v>94</v>
      </c>
      <c r="DH27" s="256"/>
      <c r="DI27" s="256"/>
      <c r="DJ27" s="256"/>
      <c r="DK27" s="256"/>
      <c r="DL27" s="256"/>
      <c r="DM27" s="256"/>
      <c r="DN27" s="256"/>
      <c r="DO27" s="256"/>
      <c r="DP27" s="256"/>
      <c r="DQ27" s="256"/>
      <c r="DR27" s="256"/>
      <c r="DS27" s="256"/>
      <c r="DT27" s="256"/>
    </row>
    <row r="28" spans="5:130" ht="18.75" customHeight="1">
      <c r="F28" s="462" t="s">
        <v>87</v>
      </c>
      <c r="G28" s="462"/>
      <c r="H28" s="462"/>
      <c r="I28" s="462"/>
      <c r="J28" s="462"/>
      <c r="K28" s="462"/>
      <c r="L28" s="462"/>
      <c r="M28" s="462"/>
      <c r="N28" s="462"/>
      <c r="O28" s="462"/>
      <c r="P28" s="503" t="str">
        <f>IF(②申請書１!P26="","",②申請書１!P26)</f>
        <v/>
      </c>
      <c r="Q28" s="503"/>
      <c r="R28" s="503"/>
      <c r="S28" s="503"/>
      <c r="T28" s="503"/>
      <c r="U28" s="503"/>
      <c r="V28" s="503"/>
      <c r="W28" s="503"/>
      <c r="X28" s="503"/>
      <c r="Y28" s="503"/>
      <c r="Z28" s="503"/>
      <c r="AA28" s="503"/>
      <c r="AB28" s="503"/>
      <c r="AC28" s="503"/>
      <c r="AD28" s="503"/>
      <c r="AE28" s="503" t="str">
        <f>IF(②申請書１!AE26="","",②申請書１!AE26)</f>
        <v/>
      </c>
      <c r="AF28" s="503"/>
      <c r="AG28" s="503"/>
      <c r="AH28" s="503"/>
      <c r="AI28" s="503"/>
      <c r="AJ28" s="503"/>
      <c r="AK28" s="503"/>
      <c r="AL28" s="503"/>
      <c r="AM28" s="503"/>
      <c r="AN28" s="503"/>
      <c r="AO28" s="503"/>
      <c r="AP28" s="503"/>
      <c r="AQ28" s="503"/>
      <c r="AR28" s="503"/>
      <c r="AY28" s="7"/>
      <c r="AZ28" s="7"/>
      <c r="BF28" s="7"/>
      <c r="BX28" s="7"/>
      <c r="CH28" s="462" t="s">
        <v>87</v>
      </c>
      <c r="CI28" s="462"/>
      <c r="CJ28" s="462"/>
      <c r="CK28" s="462"/>
      <c r="CL28" s="462"/>
      <c r="CM28" s="462"/>
      <c r="CN28" s="462"/>
      <c r="CO28" s="462"/>
      <c r="CP28" s="462"/>
      <c r="CQ28" s="462"/>
      <c r="CR28" s="651" t="s">
        <v>464</v>
      </c>
      <c r="CS28" s="651"/>
      <c r="CT28" s="651"/>
      <c r="CU28" s="651"/>
      <c r="CV28" s="651"/>
      <c r="CW28" s="651"/>
      <c r="CX28" s="651"/>
      <c r="CY28" s="651"/>
      <c r="CZ28" s="651"/>
      <c r="DA28" s="651"/>
      <c r="DB28" s="651"/>
      <c r="DC28" s="651"/>
      <c r="DD28" s="651"/>
      <c r="DE28" s="651"/>
      <c r="DF28" s="651"/>
      <c r="DG28" s="651" t="s">
        <v>468</v>
      </c>
      <c r="DH28" s="651"/>
      <c r="DI28" s="651"/>
      <c r="DJ28" s="651"/>
      <c r="DK28" s="651"/>
      <c r="DL28" s="651"/>
      <c r="DM28" s="651"/>
      <c r="DN28" s="651"/>
      <c r="DO28" s="651"/>
      <c r="DP28" s="651"/>
      <c r="DQ28" s="651"/>
      <c r="DR28" s="651"/>
      <c r="DS28" s="651"/>
      <c r="DT28" s="651"/>
    </row>
    <row r="29" spans="5:130" ht="36" customHeight="1">
      <c r="F29" s="296" t="s">
        <v>579</v>
      </c>
      <c r="G29" s="296"/>
      <c r="H29" s="296"/>
      <c r="I29" s="296"/>
      <c r="J29" s="296"/>
      <c r="K29" s="296"/>
      <c r="L29" s="296"/>
      <c r="M29" s="296"/>
      <c r="N29" s="296"/>
      <c r="O29" s="296"/>
      <c r="P29" s="503" t="str">
        <f>IF(②申請書１!P27="","",②申請書１!P27)</f>
        <v/>
      </c>
      <c r="Q29" s="503"/>
      <c r="R29" s="503"/>
      <c r="S29" s="503"/>
      <c r="T29" s="503"/>
      <c r="U29" s="503"/>
      <c r="V29" s="503"/>
      <c r="W29" s="503"/>
      <c r="X29" s="503"/>
      <c r="Y29" s="503"/>
      <c r="Z29" s="503"/>
      <c r="AA29" s="503"/>
      <c r="AB29" s="503"/>
      <c r="AC29" s="503"/>
      <c r="AD29" s="503"/>
      <c r="AE29" s="503" t="str">
        <f>IF(②申請書１!AE27="","",②申請書１!AE27)</f>
        <v/>
      </c>
      <c r="AF29" s="503"/>
      <c r="AG29" s="503"/>
      <c r="AH29" s="503"/>
      <c r="AI29" s="503"/>
      <c r="AJ29" s="503"/>
      <c r="AK29" s="503"/>
      <c r="AL29" s="503"/>
      <c r="AM29" s="503"/>
      <c r="AN29" s="503"/>
      <c r="AO29" s="503"/>
      <c r="AP29" s="503"/>
      <c r="AQ29" s="503"/>
      <c r="AR29" s="503"/>
      <c r="AY29" s="7"/>
      <c r="AZ29" s="7"/>
      <c r="BF29" s="7"/>
      <c r="BX29" s="7"/>
      <c r="CH29" s="296" t="s">
        <v>579</v>
      </c>
      <c r="CI29" s="296"/>
      <c r="CJ29" s="296"/>
      <c r="CK29" s="296"/>
      <c r="CL29" s="296"/>
      <c r="CM29" s="296"/>
      <c r="CN29" s="296"/>
      <c r="CO29" s="296"/>
      <c r="CP29" s="296"/>
      <c r="CQ29" s="296"/>
      <c r="CR29" s="651" t="s">
        <v>465</v>
      </c>
      <c r="CS29" s="651"/>
      <c r="CT29" s="651"/>
      <c r="CU29" s="651"/>
      <c r="CV29" s="651"/>
      <c r="CW29" s="651"/>
      <c r="CX29" s="651"/>
      <c r="CY29" s="651"/>
      <c r="CZ29" s="651"/>
      <c r="DA29" s="651"/>
      <c r="DB29" s="651"/>
      <c r="DC29" s="651"/>
      <c r="DD29" s="651"/>
      <c r="DE29" s="651"/>
      <c r="DF29" s="651"/>
      <c r="DG29" s="651" t="s">
        <v>469</v>
      </c>
      <c r="DH29" s="651"/>
      <c r="DI29" s="651"/>
      <c r="DJ29" s="651"/>
      <c r="DK29" s="651"/>
      <c r="DL29" s="651"/>
      <c r="DM29" s="651"/>
      <c r="DN29" s="651"/>
      <c r="DO29" s="651"/>
      <c r="DP29" s="651"/>
      <c r="DQ29" s="651"/>
      <c r="DR29" s="651"/>
      <c r="DS29" s="651"/>
      <c r="DT29" s="651"/>
    </row>
    <row r="30" spans="5:130" ht="18.75" customHeight="1">
      <c r="F30" s="462" t="s">
        <v>88</v>
      </c>
      <c r="G30" s="462"/>
      <c r="H30" s="462"/>
      <c r="I30" s="462"/>
      <c r="J30" s="462"/>
      <c r="K30" s="462"/>
      <c r="L30" s="462"/>
      <c r="M30" s="462"/>
      <c r="N30" s="462"/>
      <c r="O30" s="462"/>
      <c r="P30" s="503" t="str">
        <f>IF(②申請書１!P28="","",②申請書１!P28)</f>
        <v/>
      </c>
      <c r="Q30" s="503"/>
      <c r="R30" s="503"/>
      <c r="S30" s="503"/>
      <c r="T30" s="503"/>
      <c r="U30" s="503"/>
      <c r="V30" s="503"/>
      <c r="W30" s="503"/>
      <c r="X30" s="503"/>
      <c r="Y30" s="503"/>
      <c r="Z30" s="503"/>
      <c r="AA30" s="503"/>
      <c r="AB30" s="503"/>
      <c r="AC30" s="503"/>
      <c r="AD30" s="503"/>
      <c r="AE30" s="503" t="str">
        <f>IF(②申請書１!AE28="","",②申請書１!AE28)</f>
        <v/>
      </c>
      <c r="AF30" s="503"/>
      <c r="AG30" s="503"/>
      <c r="AH30" s="503"/>
      <c r="AI30" s="503"/>
      <c r="AJ30" s="503"/>
      <c r="AK30" s="503"/>
      <c r="AL30" s="503"/>
      <c r="AM30" s="503"/>
      <c r="AN30" s="503"/>
      <c r="AO30" s="503"/>
      <c r="AP30" s="503"/>
      <c r="AQ30" s="503"/>
      <c r="AR30" s="503"/>
      <c r="AY30" s="7"/>
      <c r="AZ30" s="7"/>
      <c r="BF30" s="7"/>
      <c r="BX30" s="7"/>
      <c r="CH30" s="462" t="s">
        <v>88</v>
      </c>
      <c r="CI30" s="462"/>
      <c r="CJ30" s="462"/>
      <c r="CK30" s="462"/>
      <c r="CL30" s="462"/>
      <c r="CM30" s="462"/>
      <c r="CN30" s="462"/>
      <c r="CO30" s="462"/>
      <c r="CP30" s="462"/>
      <c r="CQ30" s="462"/>
      <c r="CR30" s="651" t="s">
        <v>461</v>
      </c>
      <c r="CS30" s="651"/>
      <c r="CT30" s="651"/>
      <c r="CU30" s="651"/>
      <c r="CV30" s="651"/>
      <c r="CW30" s="651"/>
      <c r="CX30" s="651"/>
      <c r="CY30" s="651"/>
      <c r="CZ30" s="651"/>
      <c r="DA30" s="651"/>
      <c r="DB30" s="651"/>
      <c r="DC30" s="651"/>
      <c r="DD30" s="651"/>
      <c r="DE30" s="651"/>
      <c r="DF30" s="651"/>
      <c r="DG30" s="651" t="s">
        <v>461</v>
      </c>
      <c r="DH30" s="651"/>
      <c r="DI30" s="651"/>
      <c r="DJ30" s="651"/>
      <c r="DK30" s="651"/>
      <c r="DL30" s="651"/>
      <c r="DM30" s="651"/>
      <c r="DN30" s="651"/>
      <c r="DO30" s="651"/>
      <c r="DP30" s="651"/>
      <c r="DQ30" s="651"/>
      <c r="DR30" s="651"/>
      <c r="DS30" s="651"/>
      <c r="DT30" s="651"/>
    </row>
    <row r="31" spans="5:130" ht="36" customHeight="1">
      <c r="F31" s="297" t="s">
        <v>75</v>
      </c>
      <c r="G31" s="297"/>
      <c r="H31" s="297"/>
      <c r="I31" s="297"/>
      <c r="J31" s="297"/>
      <c r="K31" s="297"/>
      <c r="L31" s="297"/>
      <c r="M31" s="297"/>
      <c r="N31" s="297"/>
      <c r="O31" s="297"/>
      <c r="P31" s="503" t="str">
        <f>IF(②申請書１!P29="","",②申請書１!P29)</f>
        <v/>
      </c>
      <c r="Q31" s="503"/>
      <c r="R31" s="503"/>
      <c r="S31" s="503"/>
      <c r="T31" s="503"/>
      <c r="U31" s="503"/>
      <c r="V31" s="503"/>
      <c r="W31" s="503"/>
      <c r="X31" s="503"/>
      <c r="Y31" s="503"/>
      <c r="Z31" s="503"/>
      <c r="AA31" s="503"/>
      <c r="AB31" s="503"/>
      <c r="AC31" s="503"/>
      <c r="AD31" s="503"/>
      <c r="AE31" s="503" t="str">
        <f>IF(②申請書１!AE29="","",②申請書１!AE29)</f>
        <v/>
      </c>
      <c r="AF31" s="503"/>
      <c r="AG31" s="503"/>
      <c r="AH31" s="503"/>
      <c r="AI31" s="503"/>
      <c r="AJ31" s="503"/>
      <c r="AK31" s="503"/>
      <c r="AL31" s="503"/>
      <c r="AM31" s="503"/>
      <c r="AN31" s="503"/>
      <c r="AO31" s="503"/>
      <c r="AP31" s="503"/>
      <c r="AQ31" s="503"/>
      <c r="AR31" s="503"/>
      <c r="AY31" s="7"/>
      <c r="AZ31" s="7"/>
      <c r="BF31" s="7"/>
      <c r="BX31" s="7"/>
      <c r="CH31" s="297" t="s">
        <v>75</v>
      </c>
      <c r="CI31" s="297"/>
      <c r="CJ31" s="297"/>
      <c r="CK31" s="297"/>
      <c r="CL31" s="297"/>
      <c r="CM31" s="297"/>
      <c r="CN31" s="297"/>
      <c r="CO31" s="297"/>
      <c r="CP31" s="297"/>
      <c r="CQ31" s="297"/>
      <c r="CR31" s="651" t="s">
        <v>462</v>
      </c>
      <c r="CS31" s="651"/>
      <c r="CT31" s="651"/>
      <c r="CU31" s="651"/>
      <c r="CV31" s="651"/>
      <c r="CW31" s="651"/>
      <c r="CX31" s="651"/>
      <c r="CY31" s="651"/>
      <c r="CZ31" s="651"/>
      <c r="DA31" s="651"/>
      <c r="DB31" s="651"/>
      <c r="DC31" s="651"/>
      <c r="DD31" s="651"/>
      <c r="DE31" s="651"/>
      <c r="DF31" s="651"/>
      <c r="DG31" s="651" t="s">
        <v>462</v>
      </c>
      <c r="DH31" s="651"/>
      <c r="DI31" s="651"/>
      <c r="DJ31" s="651"/>
      <c r="DK31" s="651"/>
      <c r="DL31" s="651"/>
      <c r="DM31" s="651"/>
      <c r="DN31" s="651"/>
      <c r="DO31" s="651"/>
      <c r="DP31" s="651"/>
      <c r="DQ31" s="651"/>
      <c r="DR31" s="651"/>
      <c r="DS31" s="651"/>
      <c r="DT31" s="651"/>
    </row>
    <row r="32" spans="5:130" ht="18.75" customHeight="1">
      <c r="F32" s="462" t="s">
        <v>89</v>
      </c>
      <c r="G32" s="462"/>
      <c r="H32" s="462"/>
      <c r="I32" s="462"/>
      <c r="J32" s="462"/>
      <c r="K32" s="462"/>
      <c r="L32" s="462"/>
      <c r="M32" s="462"/>
      <c r="N32" s="462"/>
      <c r="O32" s="462"/>
      <c r="P32" s="503" t="str">
        <f>IF(②申請書１!P30="","",②申請書１!P30)</f>
        <v/>
      </c>
      <c r="Q32" s="503"/>
      <c r="R32" s="503"/>
      <c r="S32" s="503"/>
      <c r="T32" s="503"/>
      <c r="U32" s="503"/>
      <c r="V32" s="503"/>
      <c r="W32" s="503"/>
      <c r="X32" s="503"/>
      <c r="Y32" s="503"/>
      <c r="Z32" s="503"/>
      <c r="AA32" s="503"/>
      <c r="AB32" s="503"/>
      <c r="AC32" s="503"/>
      <c r="AD32" s="503"/>
      <c r="AE32" s="503" t="str">
        <f>IF(②申請書１!AE30="","",②申請書１!AE30)</f>
        <v/>
      </c>
      <c r="AF32" s="503"/>
      <c r="AG32" s="503"/>
      <c r="AH32" s="503"/>
      <c r="AI32" s="503"/>
      <c r="AJ32" s="503"/>
      <c r="AK32" s="503"/>
      <c r="AL32" s="503"/>
      <c r="AM32" s="503"/>
      <c r="AN32" s="503"/>
      <c r="AO32" s="503"/>
      <c r="AP32" s="503"/>
      <c r="AQ32" s="503"/>
      <c r="AR32" s="503"/>
      <c r="AY32" s="7"/>
      <c r="AZ32" s="7"/>
      <c r="BF32" s="7"/>
      <c r="BX32" s="7"/>
      <c r="CH32" s="462" t="s">
        <v>89</v>
      </c>
      <c r="CI32" s="462"/>
      <c r="CJ32" s="462"/>
      <c r="CK32" s="462"/>
      <c r="CL32" s="462"/>
      <c r="CM32" s="462"/>
      <c r="CN32" s="462"/>
      <c r="CO32" s="462"/>
      <c r="CP32" s="462"/>
      <c r="CQ32" s="462"/>
      <c r="CR32" s="651" t="s">
        <v>476</v>
      </c>
      <c r="CS32" s="651"/>
      <c r="CT32" s="651"/>
      <c r="CU32" s="651"/>
      <c r="CV32" s="651"/>
      <c r="CW32" s="651"/>
      <c r="CX32" s="651"/>
      <c r="CY32" s="651"/>
      <c r="CZ32" s="651"/>
      <c r="DA32" s="651"/>
      <c r="DB32" s="651"/>
      <c r="DC32" s="651"/>
      <c r="DD32" s="651"/>
      <c r="DE32" s="651"/>
      <c r="DF32" s="651"/>
      <c r="DG32" s="651" t="s">
        <v>466</v>
      </c>
      <c r="DH32" s="651"/>
      <c r="DI32" s="651"/>
      <c r="DJ32" s="651"/>
      <c r="DK32" s="651"/>
      <c r="DL32" s="651"/>
      <c r="DM32" s="651"/>
      <c r="DN32" s="651"/>
      <c r="DO32" s="651"/>
      <c r="DP32" s="651"/>
      <c r="DQ32" s="651"/>
      <c r="DR32" s="651"/>
      <c r="DS32" s="651"/>
      <c r="DT32" s="651"/>
    </row>
    <row r="33" spans="6:124" ht="18.75" customHeight="1">
      <c r="F33" s="462" t="s">
        <v>90</v>
      </c>
      <c r="G33" s="462"/>
      <c r="H33" s="462"/>
      <c r="I33" s="462"/>
      <c r="J33" s="462"/>
      <c r="K33" s="462"/>
      <c r="L33" s="462"/>
      <c r="M33" s="462"/>
      <c r="N33" s="462"/>
      <c r="O33" s="462"/>
      <c r="P33" s="503" t="str">
        <f>IF(②申請書１!P31="","",②申請書１!P31)</f>
        <v/>
      </c>
      <c r="Q33" s="503"/>
      <c r="R33" s="503"/>
      <c r="S33" s="503"/>
      <c r="T33" s="503"/>
      <c r="U33" s="503"/>
      <c r="V33" s="503"/>
      <c r="W33" s="503"/>
      <c r="X33" s="503"/>
      <c r="Y33" s="503"/>
      <c r="Z33" s="503"/>
      <c r="AA33" s="503"/>
      <c r="AB33" s="503"/>
      <c r="AC33" s="503"/>
      <c r="AD33" s="503"/>
      <c r="AE33" s="503" t="str">
        <f>IF(②申請書１!AE31="","",②申請書１!AE31)</f>
        <v/>
      </c>
      <c r="AF33" s="503"/>
      <c r="AG33" s="503"/>
      <c r="AH33" s="503"/>
      <c r="AI33" s="503"/>
      <c r="AJ33" s="503"/>
      <c r="AK33" s="503"/>
      <c r="AL33" s="503"/>
      <c r="AM33" s="503"/>
      <c r="AN33" s="503"/>
      <c r="AO33" s="503"/>
      <c r="AP33" s="503"/>
      <c r="AQ33" s="503"/>
      <c r="AR33" s="503"/>
      <c r="AY33" s="7"/>
      <c r="AZ33" s="7"/>
      <c r="BF33" s="7"/>
      <c r="BX33" s="7"/>
      <c r="CH33" s="462" t="s">
        <v>90</v>
      </c>
      <c r="CI33" s="462"/>
      <c r="CJ33" s="462"/>
      <c r="CK33" s="462"/>
      <c r="CL33" s="462"/>
      <c r="CM33" s="462"/>
      <c r="CN33" s="462"/>
      <c r="CO33" s="462"/>
      <c r="CP33" s="462"/>
      <c r="CQ33" s="462"/>
      <c r="CR33" s="651" t="s">
        <v>417</v>
      </c>
      <c r="CS33" s="651"/>
      <c r="CT33" s="651"/>
      <c r="CU33" s="651"/>
      <c r="CV33" s="651"/>
      <c r="CW33" s="651"/>
      <c r="CX33" s="651"/>
      <c r="CY33" s="651"/>
      <c r="CZ33" s="651"/>
      <c r="DA33" s="651"/>
      <c r="DB33" s="651"/>
      <c r="DC33" s="651"/>
      <c r="DD33" s="651"/>
      <c r="DE33" s="651"/>
      <c r="DF33" s="651"/>
      <c r="DG33" s="651" t="s">
        <v>417</v>
      </c>
      <c r="DH33" s="651"/>
      <c r="DI33" s="651"/>
      <c r="DJ33" s="651"/>
      <c r="DK33" s="651"/>
      <c r="DL33" s="651"/>
      <c r="DM33" s="651"/>
      <c r="DN33" s="651"/>
      <c r="DO33" s="651"/>
      <c r="DP33" s="651"/>
      <c r="DQ33" s="651"/>
      <c r="DR33" s="651"/>
      <c r="DS33" s="651"/>
      <c r="DT33" s="651"/>
    </row>
    <row r="34" spans="6:124" ht="20.25" customHeight="1">
      <c r="F34" s="297" t="s">
        <v>91</v>
      </c>
      <c r="G34" s="297"/>
      <c r="H34" s="297"/>
      <c r="I34" s="297"/>
      <c r="J34" s="297"/>
      <c r="K34" s="297"/>
      <c r="L34" s="297"/>
      <c r="M34" s="297"/>
      <c r="N34" s="297"/>
      <c r="O34" s="297"/>
      <c r="P34" s="653" t="str">
        <f>IF(②申請書１!P32="","",②申請書１!P32)</f>
        <v/>
      </c>
      <c r="Q34" s="653"/>
      <c r="R34" s="653"/>
      <c r="S34" s="653"/>
      <c r="T34" s="653"/>
      <c r="U34" s="653"/>
      <c r="V34" s="653"/>
      <c r="W34" s="653"/>
      <c r="X34" s="653"/>
      <c r="Y34" s="653"/>
      <c r="Z34" s="653"/>
      <c r="AA34" s="653"/>
      <c r="AB34" s="653"/>
      <c r="AC34" s="653"/>
      <c r="AD34" s="653"/>
      <c r="AE34" s="653" t="str">
        <f>IF(②申請書１!AE32="","",②申請書１!AE32)</f>
        <v/>
      </c>
      <c r="AF34" s="653"/>
      <c r="AG34" s="653"/>
      <c r="AH34" s="653"/>
      <c r="AI34" s="653"/>
      <c r="AJ34" s="653"/>
      <c r="AK34" s="653"/>
      <c r="AL34" s="653"/>
      <c r="AM34" s="653"/>
      <c r="AN34" s="653"/>
      <c r="AO34" s="653"/>
      <c r="AP34" s="653"/>
      <c r="AQ34" s="653"/>
      <c r="AR34" s="653"/>
      <c r="AY34" s="7"/>
      <c r="AZ34" s="7"/>
      <c r="BF34" s="7"/>
      <c r="BX34" s="7"/>
      <c r="CH34" s="462" t="s">
        <v>91</v>
      </c>
      <c r="CI34" s="462"/>
      <c r="CJ34" s="462"/>
      <c r="CK34" s="462"/>
      <c r="CL34" s="462"/>
      <c r="CM34" s="462"/>
      <c r="CN34" s="462"/>
      <c r="CO34" s="462"/>
      <c r="CP34" s="462"/>
      <c r="CQ34" s="462"/>
      <c r="CR34" s="650" t="s">
        <v>478</v>
      </c>
      <c r="CS34" s="651"/>
      <c r="CT34" s="651"/>
      <c r="CU34" s="651"/>
      <c r="CV34" s="651"/>
      <c r="CW34" s="651"/>
      <c r="CX34" s="651"/>
      <c r="CY34" s="651"/>
      <c r="CZ34" s="651"/>
      <c r="DA34" s="651"/>
      <c r="DB34" s="651"/>
      <c r="DC34" s="651"/>
      <c r="DD34" s="651"/>
      <c r="DE34" s="651"/>
      <c r="DF34" s="651"/>
      <c r="DG34" s="651" t="s">
        <v>467</v>
      </c>
      <c r="DH34" s="651"/>
      <c r="DI34" s="651"/>
      <c r="DJ34" s="651"/>
      <c r="DK34" s="651"/>
      <c r="DL34" s="651"/>
      <c r="DM34" s="651"/>
      <c r="DN34" s="651"/>
      <c r="DO34" s="651"/>
      <c r="DP34" s="651"/>
      <c r="DQ34" s="651"/>
      <c r="DR34" s="651"/>
      <c r="DS34" s="651"/>
      <c r="DT34" s="651"/>
    </row>
    <row r="35" spans="6:124" ht="18.75" customHeight="1">
      <c r="AY35" s="7"/>
      <c r="AZ35" s="7"/>
      <c r="BF35" s="7"/>
      <c r="BX35" s="7"/>
    </row>
  </sheetData>
  <sheetProtection sheet="1" objects="1" formatCells="0" formatColumns="0" formatRows="0" selectLockedCells="1"/>
  <mergeCells count="98">
    <mergeCell ref="AV4:BO5"/>
    <mergeCell ref="AU8:CB8"/>
    <mergeCell ref="AU9:CD9"/>
    <mergeCell ref="AU10:CB10"/>
    <mergeCell ref="F29:O29"/>
    <mergeCell ref="P29:AD29"/>
    <mergeCell ref="AE29:AR29"/>
    <mergeCell ref="E13:F13"/>
    <mergeCell ref="E17:AS17"/>
    <mergeCell ref="H24:AS24"/>
    <mergeCell ref="F28:O28"/>
    <mergeCell ref="P28:AD28"/>
    <mergeCell ref="AE28:AR28"/>
    <mergeCell ref="P22:Z22"/>
    <mergeCell ref="P20:Z20"/>
    <mergeCell ref="P21:Z21"/>
    <mergeCell ref="P19:AS19"/>
    <mergeCell ref="F27:O27"/>
    <mergeCell ref="P27:AD27"/>
    <mergeCell ref="AE27:AR27"/>
    <mergeCell ref="F30:O30"/>
    <mergeCell ref="P30:AD30"/>
    <mergeCell ref="AE30:AR30"/>
    <mergeCell ref="F34:O34"/>
    <mergeCell ref="P34:AD34"/>
    <mergeCell ref="AE34:AR34"/>
    <mergeCell ref="F31:O31"/>
    <mergeCell ref="P31:AD31"/>
    <mergeCell ref="AE31:AR31"/>
    <mergeCell ref="F32:O32"/>
    <mergeCell ref="P32:AD32"/>
    <mergeCell ref="AE32:AR32"/>
    <mergeCell ref="F33:O33"/>
    <mergeCell ref="P33:AD33"/>
    <mergeCell ref="AE33:AR33"/>
    <mergeCell ref="T9:AB9"/>
    <mergeCell ref="AD9:AS9"/>
    <mergeCell ref="T10:AB10"/>
    <mergeCell ref="AD10:AR10"/>
    <mergeCell ref="H12:I12"/>
    <mergeCell ref="L12:M12"/>
    <mergeCell ref="P12:Q12"/>
    <mergeCell ref="Z12:AA12"/>
    <mergeCell ref="AD8:AS8"/>
    <mergeCell ref="AO1:AS1"/>
    <mergeCell ref="E2:AS2"/>
    <mergeCell ref="AK3:AL3"/>
    <mergeCell ref="AN3:AO3"/>
    <mergeCell ref="AQ3:AR3"/>
    <mergeCell ref="T7:AB8"/>
    <mergeCell ref="AD7:AS7"/>
    <mergeCell ref="DQ1:DU1"/>
    <mergeCell ref="CG2:DU2"/>
    <mergeCell ref="DM3:DN3"/>
    <mergeCell ref="DP3:DQ3"/>
    <mergeCell ref="DS3:DT3"/>
    <mergeCell ref="CV7:DD8"/>
    <mergeCell ref="DF7:DU7"/>
    <mergeCell ref="DF8:DU8"/>
    <mergeCell ref="CV9:DD9"/>
    <mergeCell ref="DF9:DU9"/>
    <mergeCell ref="CG13:CH13"/>
    <mergeCell ref="CG17:DU17"/>
    <mergeCell ref="CR20:DB20"/>
    <mergeCell ref="CR21:DB21"/>
    <mergeCell ref="CV10:DD10"/>
    <mergeCell ref="DF10:DT10"/>
    <mergeCell ref="CJ12:CK12"/>
    <mergeCell ref="CN12:CO12"/>
    <mergeCell ref="CR12:CS12"/>
    <mergeCell ref="DB12:DC12"/>
    <mergeCell ref="CR19:DS19"/>
    <mergeCell ref="CR22:DB22"/>
    <mergeCell ref="CJ24:DU24"/>
    <mergeCell ref="CH27:CQ27"/>
    <mergeCell ref="CR27:DF27"/>
    <mergeCell ref="DG27:DT27"/>
    <mergeCell ref="CH28:CQ28"/>
    <mergeCell ref="CR28:DF28"/>
    <mergeCell ref="DG28:DT28"/>
    <mergeCell ref="CH29:CQ29"/>
    <mergeCell ref="CR29:DF29"/>
    <mergeCell ref="DG29:DT29"/>
    <mergeCell ref="CH30:CQ30"/>
    <mergeCell ref="CR30:DF30"/>
    <mergeCell ref="DG30:DT30"/>
    <mergeCell ref="CH31:CQ31"/>
    <mergeCell ref="CR31:DF31"/>
    <mergeCell ref="DG31:DT31"/>
    <mergeCell ref="CH34:CQ34"/>
    <mergeCell ref="CR34:DF34"/>
    <mergeCell ref="DG34:DT34"/>
    <mergeCell ref="CH32:CQ32"/>
    <mergeCell ref="CR32:DF32"/>
    <mergeCell ref="DG32:DT32"/>
    <mergeCell ref="CH33:CQ33"/>
    <mergeCell ref="CR33:DF33"/>
    <mergeCell ref="DG33:DT33"/>
  </mergeCells>
  <phoneticPr fontId="1"/>
  <hyperlinks>
    <hyperlink ref="CR34" r:id="rId1" xr:uid="{3EBA76C1-0CA8-4721-8110-780D17D984D6}"/>
  </hyperlinks>
  <pageMargins left="0.70866141732283472" right="0.70866141732283472" top="0.74803149606299213" bottom="0.74803149606299213" header="0.31496062992125984" footer="0.31496062992125984"/>
  <pageSetup paperSize="9" fitToHeight="0" orientation="portrait" blackAndWhite="1" r:id="rId2"/>
  <drawing r:id="rId3"/>
  <legacy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E1:CD19"/>
  <sheetViews>
    <sheetView showGridLines="0" view="pageBreakPreview" zoomScaleNormal="100" zoomScaleSheetLayoutView="100" workbookViewId="0">
      <selection activeCell="AO1" sqref="AO1:AS1"/>
    </sheetView>
  </sheetViews>
  <sheetFormatPr defaultColWidth="1.875" defaultRowHeight="18.75"/>
  <cols>
    <col min="5" max="5" width="2.625" customWidth="1"/>
    <col min="10" max="11" width="1.875" customWidth="1"/>
    <col min="36" max="36" width="2.75" customWidth="1"/>
    <col min="39" max="39" width="2.625" customWidth="1"/>
    <col min="41" max="41" width="1.875" customWidth="1"/>
    <col min="42" max="42" width="2.5" customWidth="1"/>
    <col min="44" max="44" width="1.5" customWidth="1"/>
    <col min="45" max="45" width="2.375" customWidth="1"/>
  </cols>
  <sheetData>
    <row r="1" spans="5:82" ht="18.75" customHeight="1">
      <c r="E1" t="s">
        <v>162</v>
      </c>
      <c r="AK1" s="1" t="s">
        <v>109</v>
      </c>
      <c r="AL1" s="3"/>
      <c r="AM1" s="3"/>
      <c r="AN1" s="3"/>
      <c r="AO1" s="642" t="str">
        <f>IF(②申請書１!AO1="","",②申請書１!AO1)</f>
        <v/>
      </c>
      <c r="AP1" s="643"/>
      <c r="AQ1" s="643"/>
      <c r="AR1" s="643"/>
      <c r="AS1" s="644"/>
      <c r="AU1" t="s">
        <v>206</v>
      </c>
    </row>
    <row r="2" spans="5:82" ht="51" customHeight="1">
      <c r="E2" s="299" t="s">
        <v>163</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row>
    <row r="3" spans="5:82" ht="19.5" thickBot="1">
      <c r="AI3" t="s">
        <v>7</v>
      </c>
      <c r="AK3" s="249">
        <f>IF(①要望書１!I1="","",①要望書１!I1)</f>
        <v>9</v>
      </c>
      <c r="AL3" s="249"/>
      <c r="AM3" t="s">
        <v>6</v>
      </c>
      <c r="AN3" s="249">
        <v>10</v>
      </c>
      <c r="AO3" s="249"/>
      <c r="AP3" t="s">
        <v>5</v>
      </c>
      <c r="AQ3" s="295"/>
      <c r="AR3" s="295"/>
      <c r="AS3" t="s">
        <v>4</v>
      </c>
      <c r="AU3" t="s">
        <v>207</v>
      </c>
    </row>
    <row r="4" spans="5:82" ht="9.9499999999999993" customHeight="1" thickTop="1">
      <c r="AU4" s="70"/>
      <c r="AV4" s="640" t="s">
        <v>376</v>
      </c>
      <c r="AW4" s="640"/>
      <c r="AX4" s="640"/>
      <c r="AY4" s="640"/>
      <c r="AZ4" s="640"/>
      <c r="BA4" s="640"/>
      <c r="BB4" s="640"/>
      <c r="BC4" s="640"/>
      <c r="BD4" s="640"/>
      <c r="BE4" s="640"/>
      <c r="BF4" s="640"/>
      <c r="BG4" s="640"/>
      <c r="BH4" s="640"/>
      <c r="BI4" s="640"/>
      <c r="BJ4" s="640"/>
      <c r="BK4" s="640"/>
      <c r="BL4" s="640"/>
      <c r="BM4" s="640"/>
      <c r="BN4" s="640"/>
      <c r="BO4" s="640"/>
      <c r="BP4" s="49"/>
      <c r="BQ4" s="49"/>
      <c r="BR4" s="49"/>
      <c r="BS4" s="49"/>
      <c r="BT4" s="49"/>
      <c r="BU4" s="49"/>
      <c r="BV4" s="49"/>
      <c r="BW4" s="49"/>
      <c r="BX4" s="49"/>
      <c r="BY4" s="49"/>
      <c r="BZ4" s="49"/>
      <c r="CA4" s="49"/>
      <c r="CB4" s="49"/>
      <c r="CC4" s="49"/>
      <c r="CD4" s="50"/>
    </row>
    <row r="5" spans="5:82" ht="18.75" customHeight="1">
      <c r="E5" t="s">
        <v>74</v>
      </c>
      <c r="AU5" s="64"/>
      <c r="AV5" s="641"/>
      <c r="AW5" s="641"/>
      <c r="AX5" s="641"/>
      <c r="AY5" s="641"/>
      <c r="AZ5" s="641"/>
      <c r="BA5" s="641"/>
      <c r="BB5" s="641"/>
      <c r="BC5" s="641"/>
      <c r="BD5" s="641"/>
      <c r="BE5" s="641"/>
      <c r="BF5" s="641"/>
      <c r="BG5" s="641"/>
      <c r="BH5" s="641"/>
      <c r="BI5" s="641"/>
      <c r="BJ5" s="641"/>
      <c r="BK5" s="641"/>
      <c r="BL5" s="641"/>
      <c r="BM5" s="641"/>
      <c r="BN5" s="641"/>
      <c r="BO5" s="641"/>
      <c r="CD5" s="51"/>
    </row>
    <row r="6" spans="5:82" ht="18.75" customHeight="1">
      <c r="AU6" s="64"/>
      <c r="AV6" s="71"/>
      <c r="AW6" s="71"/>
      <c r="AX6" s="71"/>
      <c r="AY6" s="71"/>
      <c r="AZ6" s="71"/>
      <c r="BA6" s="71"/>
      <c r="BB6" s="71"/>
      <c r="BC6" s="71"/>
      <c r="BD6" s="71"/>
      <c r="BE6" s="71"/>
      <c r="BF6" s="71"/>
      <c r="CD6" s="51"/>
    </row>
    <row r="7" spans="5:82" ht="18.75" customHeight="1">
      <c r="T7" s="496" t="s">
        <v>360</v>
      </c>
      <c r="U7" s="496"/>
      <c r="V7" s="496"/>
      <c r="W7" s="496"/>
      <c r="X7" s="496"/>
      <c r="Y7" s="496"/>
      <c r="Z7" s="496"/>
      <c r="AA7" s="496"/>
      <c r="AB7" s="496"/>
      <c r="AD7" s="648" t="str">
        <f>IF(②申請書１!AD7="","",②申請書１!AD7)</f>
        <v/>
      </c>
      <c r="AE7" s="648"/>
      <c r="AF7" s="648"/>
      <c r="AG7" s="648"/>
      <c r="AH7" s="648"/>
      <c r="AI7" s="648"/>
      <c r="AJ7" s="648"/>
      <c r="AK7" s="648"/>
      <c r="AL7" s="648"/>
      <c r="AM7" s="648"/>
      <c r="AN7" s="648"/>
      <c r="AO7" s="648"/>
      <c r="AP7" s="648"/>
      <c r="AQ7" s="648"/>
      <c r="AR7" s="648"/>
      <c r="AS7" s="648"/>
      <c r="AU7" s="64" t="s">
        <v>118</v>
      </c>
      <c r="AW7" s="18"/>
      <c r="AX7" s="18"/>
      <c r="AY7" t="s">
        <v>373</v>
      </c>
      <c r="CD7" s="51"/>
    </row>
    <row r="8" spans="5:82" ht="36" customHeight="1">
      <c r="T8" s="496"/>
      <c r="U8" s="496"/>
      <c r="V8" s="496"/>
      <c r="W8" s="496"/>
      <c r="X8" s="496"/>
      <c r="Y8" s="496"/>
      <c r="Z8" s="496"/>
      <c r="AA8" s="496"/>
      <c r="AB8" s="496"/>
      <c r="AC8" s="17"/>
      <c r="AD8" s="498" t="str">
        <f>IF(②申請書１!AD8="","",②申請書１!AD8)</f>
        <v/>
      </c>
      <c r="AE8" s="498"/>
      <c r="AF8" s="498"/>
      <c r="AG8" s="498"/>
      <c r="AH8" s="498"/>
      <c r="AI8" s="498"/>
      <c r="AJ8" s="498"/>
      <c r="AK8" s="498"/>
      <c r="AL8" s="498"/>
      <c r="AM8" s="498"/>
      <c r="AN8" s="498"/>
      <c r="AO8" s="498"/>
      <c r="AP8" s="498"/>
      <c r="AQ8" s="498"/>
      <c r="AR8" s="498"/>
      <c r="AS8" s="498"/>
      <c r="AU8" s="636" t="s">
        <v>374</v>
      </c>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BS8" s="504"/>
      <c r="BT8" s="504"/>
      <c r="BU8" s="504"/>
      <c r="BV8" s="504"/>
      <c r="BW8" s="504"/>
      <c r="BX8" s="504"/>
      <c r="BY8" s="504"/>
      <c r="BZ8" s="504"/>
      <c r="CA8" s="504"/>
      <c r="CB8" s="504"/>
      <c r="CD8" s="51"/>
    </row>
    <row r="9" spans="5:82" ht="37.5" customHeight="1" thickBot="1">
      <c r="T9" s="499" t="s">
        <v>76</v>
      </c>
      <c r="U9" s="499"/>
      <c r="V9" s="499"/>
      <c r="W9" s="499"/>
      <c r="X9" s="499"/>
      <c r="Y9" s="499"/>
      <c r="Z9" s="499"/>
      <c r="AA9" s="499"/>
      <c r="AB9" s="499"/>
      <c r="AC9" s="17"/>
      <c r="AD9" s="498" t="str">
        <f>IF(②申請書１!AD9="","",②申請書１!AD9)</f>
        <v/>
      </c>
      <c r="AE9" s="498"/>
      <c r="AF9" s="498"/>
      <c r="AG9" s="498"/>
      <c r="AH9" s="498"/>
      <c r="AI9" s="498"/>
      <c r="AJ9" s="498"/>
      <c r="AK9" s="498"/>
      <c r="AL9" s="498"/>
      <c r="AM9" s="498"/>
      <c r="AN9" s="498"/>
      <c r="AO9" s="498"/>
      <c r="AP9" s="498"/>
      <c r="AQ9" s="498"/>
      <c r="AR9" s="498"/>
      <c r="AS9" s="498"/>
      <c r="AU9" s="636" t="s">
        <v>375</v>
      </c>
      <c r="AV9" s="456"/>
      <c r="AW9" s="456"/>
      <c r="AX9" s="456"/>
      <c r="AY9" s="456"/>
      <c r="AZ9" s="456"/>
      <c r="BA9" s="456"/>
      <c r="BB9" s="456"/>
      <c r="BC9" s="456"/>
      <c r="BD9" s="456"/>
      <c r="BE9" s="456"/>
      <c r="BF9" s="456"/>
      <c r="BG9" s="456"/>
      <c r="BH9" s="456"/>
      <c r="BI9" s="456"/>
      <c r="BJ9" s="456"/>
      <c r="BK9" s="456"/>
      <c r="BL9" s="456"/>
      <c r="BM9" s="456"/>
      <c r="BN9" s="456"/>
      <c r="BO9" s="456"/>
      <c r="BP9" s="456"/>
      <c r="BQ9" s="456"/>
      <c r="BR9" s="456"/>
      <c r="BS9" s="456"/>
      <c r="BT9" s="456"/>
      <c r="BU9" s="456"/>
      <c r="BV9" s="456"/>
      <c r="BW9" s="456"/>
      <c r="BX9" s="456"/>
      <c r="BY9" s="456"/>
      <c r="BZ9" s="456"/>
      <c r="CA9" s="456"/>
      <c r="CB9" s="456"/>
      <c r="CC9" s="456"/>
      <c r="CD9" s="637"/>
    </row>
    <row r="10" spans="5:82" ht="36" customHeight="1" thickTop="1">
      <c r="T10" s="499" t="s">
        <v>77</v>
      </c>
      <c r="U10" s="499"/>
      <c r="V10" s="499"/>
      <c r="W10" s="499"/>
      <c r="X10" s="499"/>
      <c r="Y10" s="499"/>
      <c r="Z10" s="499"/>
      <c r="AA10" s="499"/>
      <c r="AB10" s="499"/>
      <c r="AC10" s="17"/>
      <c r="AD10" s="498" t="str">
        <f>IF(②申請書１!AD10="","",②申請書１!AD10)</f>
        <v/>
      </c>
      <c r="AE10" s="498"/>
      <c r="AF10" s="498"/>
      <c r="AG10" s="498"/>
      <c r="AH10" s="498"/>
      <c r="AI10" s="498"/>
      <c r="AJ10" s="498"/>
      <c r="AK10" s="498"/>
      <c r="AL10" s="498"/>
      <c r="AM10" s="498"/>
      <c r="AN10" s="498"/>
      <c r="AO10" s="498"/>
      <c r="AP10" s="498"/>
      <c r="AQ10" s="498"/>
      <c r="AR10" s="498"/>
      <c r="AS10" s="119"/>
      <c r="AU10" s="657" t="s">
        <v>718</v>
      </c>
      <c r="AV10" s="658"/>
      <c r="AW10" s="658"/>
      <c r="AX10" s="658"/>
      <c r="AY10" s="658"/>
      <c r="AZ10" s="658"/>
      <c r="BA10" s="658"/>
      <c r="BB10" s="658"/>
      <c r="BC10" s="658"/>
      <c r="BD10" s="658"/>
      <c r="BE10" s="658"/>
      <c r="BF10" s="658"/>
      <c r="BG10" s="658"/>
      <c r="BH10" s="658"/>
      <c r="BI10" s="658"/>
      <c r="BJ10" s="658"/>
      <c r="BK10" s="658"/>
      <c r="BL10" s="658"/>
      <c r="BM10" s="658"/>
      <c r="BN10" s="658"/>
      <c r="BO10" s="658"/>
      <c r="BP10" s="658"/>
      <c r="BQ10" s="658"/>
      <c r="BR10" s="658"/>
      <c r="BS10" s="658"/>
      <c r="BT10" s="658"/>
      <c r="BU10" s="658"/>
      <c r="BV10" s="658"/>
      <c r="BW10" s="658"/>
      <c r="BX10" s="658"/>
      <c r="BY10" s="658"/>
      <c r="BZ10" s="658"/>
      <c r="CA10" s="658"/>
      <c r="CB10" s="658"/>
      <c r="CC10" s="49"/>
      <c r="CD10" s="49"/>
    </row>
    <row r="11" spans="5:82" ht="18.75" customHeight="1">
      <c r="AY11" s="7"/>
      <c r="AZ11" s="7"/>
      <c r="BF11" s="7"/>
      <c r="BX11" s="7"/>
    </row>
    <row r="12" spans="5:82" ht="18.75" customHeight="1">
      <c r="E12" t="s">
        <v>101</v>
      </c>
      <c r="H12" s="295"/>
      <c r="I12" s="295"/>
      <c r="J12" t="s">
        <v>6</v>
      </c>
      <c r="L12" s="295"/>
      <c r="M12" s="295"/>
      <c r="N12" t="s">
        <v>5</v>
      </c>
      <c r="P12" s="295"/>
      <c r="Q12" s="295"/>
      <c r="R12" t="s">
        <v>102</v>
      </c>
      <c r="Z12" s="295"/>
      <c r="AA12" s="295"/>
      <c r="AB12" t="s">
        <v>103</v>
      </c>
      <c r="AU12" t="s">
        <v>577</v>
      </c>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row>
    <row r="13" spans="5:82" ht="18.75" customHeight="1">
      <c r="E13" s="249">
        <f>IF(①要望書１!I1="","",①要望書１!I1)</f>
        <v>9</v>
      </c>
      <c r="F13" s="249"/>
      <c r="G13" t="s">
        <v>164</v>
      </c>
      <c r="AW13" s="117" t="s">
        <v>578</v>
      </c>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row>
    <row r="14" spans="5:82" ht="18.75" customHeight="1">
      <c r="E14" t="s">
        <v>905</v>
      </c>
      <c r="F14" s="20"/>
      <c r="AY14" s="7"/>
      <c r="AZ14" s="7"/>
      <c r="BF14" s="7"/>
      <c r="BX14" s="7"/>
    </row>
    <row r="15" spans="5:82" ht="18.75" customHeight="1">
      <c r="AY15" s="7"/>
      <c r="AZ15" s="7"/>
      <c r="BF15" s="7"/>
      <c r="BX15" s="7"/>
    </row>
    <row r="16" spans="5:82" ht="9.9499999999999993" customHeight="1">
      <c r="AY16" s="7"/>
      <c r="AZ16" s="7"/>
      <c r="BF16" s="7"/>
      <c r="BX16" s="7"/>
    </row>
    <row r="17" spans="5:76" ht="18.75" customHeight="1">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Y17" s="7"/>
      <c r="AZ17" s="7"/>
      <c r="BF17" s="7"/>
      <c r="BX17" s="7"/>
    </row>
    <row r="18" spans="5:76" ht="9.9499999999999993" customHeight="1">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Y18" s="7"/>
      <c r="AZ18" s="7"/>
      <c r="BF18" s="7"/>
      <c r="BX18" s="7"/>
    </row>
    <row r="19" spans="5:76" ht="18.75" customHeight="1">
      <c r="E19" t="s">
        <v>165</v>
      </c>
      <c r="AY19" s="7"/>
      <c r="AZ19" s="7"/>
      <c r="BF19" s="7"/>
      <c r="BX19" s="7"/>
    </row>
  </sheetData>
  <sheetProtection sheet="1" objects="1" formatCells="0" formatColumns="0" formatRows="0" selectLockedCells="1"/>
  <mergeCells count="22">
    <mergeCell ref="AV4:BO5"/>
    <mergeCell ref="AU8:CB8"/>
    <mergeCell ref="AU9:CD9"/>
    <mergeCell ref="AU10:CB10"/>
    <mergeCell ref="AD8:AS8"/>
    <mergeCell ref="AO1:AS1"/>
    <mergeCell ref="E2:AS2"/>
    <mergeCell ref="AK3:AL3"/>
    <mergeCell ref="AN3:AO3"/>
    <mergeCell ref="AQ3:AR3"/>
    <mergeCell ref="T7:AB8"/>
    <mergeCell ref="AD7:AS7"/>
    <mergeCell ref="E13:F13"/>
    <mergeCell ref="E17:AS17"/>
    <mergeCell ref="T9:AB9"/>
    <mergeCell ref="AD9:AS9"/>
    <mergeCell ref="T10:AB10"/>
    <mergeCell ref="AD10:AR10"/>
    <mergeCell ref="H12:I12"/>
    <mergeCell ref="L12:M12"/>
    <mergeCell ref="P12:Q12"/>
    <mergeCell ref="Z12:AA12"/>
  </mergeCells>
  <phoneticPr fontI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E1:DR84"/>
  <sheetViews>
    <sheetView showGridLines="0" view="pageBreakPreview" zoomScaleNormal="100" zoomScaleSheetLayoutView="100" workbookViewId="0">
      <selection activeCell="I19" sqref="I19:R19"/>
    </sheetView>
  </sheetViews>
  <sheetFormatPr defaultColWidth="1.875" defaultRowHeight="18.75" customHeight="1"/>
  <cols>
    <col min="5" max="5" width="2.625" customWidth="1"/>
    <col min="36" max="37" width="2.75" customWidth="1"/>
    <col min="39" max="39" width="1.75" customWidth="1"/>
    <col min="41" max="41" width="1.875" customWidth="1"/>
    <col min="42" max="42" width="2.5" customWidth="1"/>
    <col min="44" max="44" width="1.5" customWidth="1"/>
    <col min="45" max="45" width="2.625" customWidth="1"/>
    <col min="114" max="114" width="4.25" customWidth="1"/>
  </cols>
  <sheetData>
    <row r="1" spans="5:122" ht="18.75" customHeight="1" thickBot="1">
      <c r="E1" t="s">
        <v>166</v>
      </c>
      <c r="AU1" t="s">
        <v>206</v>
      </c>
      <c r="CD1" t="s">
        <v>166</v>
      </c>
    </row>
    <row r="2" spans="5:122" ht="26.25" customHeight="1">
      <c r="G2" s="30" t="s">
        <v>7</v>
      </c>
      <c r="H2" s="30"/>
      <c r="I2" s="30"/>
      <c r="J2" s="572">
        <f>IF(⑤実施状況報告書１!E13="","",⑤実施状況報告書１!E13)</f>
        <v>9</v>
      </c>
      <c r="K2" s="572"/>
      <c r="L2" s="30" t="s">
        <v>167</v>
      </c>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U2" s="698" t="s">
        <v>377</v>
      </c>
      <c r="AV2" s="699"/>
      <c r="AW2" s="699"/>
      <c r="AX2" s="699"/>
      <c r="AY2" s="699"/>
      <c r="AZ2" s="699"/>
      <c r="BA2" s="699"/>
      <c r="BB2" s="699"/>
      <c r="BC2" s="699"/>
      <c r="BD2" s="699"/>
      <c r="BE2" s="699"/>
      <c r="BF2" s="699"/>
      <c r="BG2" s="699"/>
      <c r="BH2" s="699"/>
      <c r="BI2" s="699"/>
      <c r="BJ2" s="699"/>
      <c r="BK2" s="699"/>
      <c r="BL2" s="699"/>
      <c r="BM2" s="699"/>
      <c r="BN2" s="699"/>
      <c r="BO2" s="699"/>
      <c r="BP2" s="699"/>
      <c r="BQ2" s="699"/>
      <c r="BR2" s="699"/>
      <c r="BS2" s="699"/>
      <c r="BT2" s="699"/>
      <c r="BU2" s="699"/>
      <c r="BV2" s="699"/>
      <c r="BW2" s="699"/>
      <c r="BX2" s="699"/>
      <c r="BY2" s="699"/>
      <c r="BZ2" s="699"/>
      <c r="CA2" s="699"/>
      <c r="CB2" s="700"/>
      <c r="CF2" s="30" t="s">
        <v>7</v>
      </c>
      <c r="CG2" s="30"/>
      <c r="CH2" s="30"/>
      <c r="CI2" s="572">
        <v>9</v>
      </c>
      <c r="CJ2" s="572"/>
      <c r="CK2" s="30" t="s">
        <v>167</v>
      </c>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row>
    <row r="3" spans="5:122" ht="18.75" customHeight="1">
      <c r="AU3" s="701"/>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row>
    <row r="4" spans="5:122" ht="28.5" customHeight="1">
      <c r="E4" s="560" t="s">
        <v>11</v>
      </c>
      <c r="F4" s="560"/>
      <c r="G4" s="560"/>
      <c r="H4" s="560"/>
      <c r="I4" s="560"/>
      <c r="J4" s="560"/>
      <c r="K4" s="560"/>
      <c r="L4" s="560"/>
      <c r="M4" s="560"/>
      <c r="N4" s="575" t="str">
        <f>IF(②申請書１!K17="","",②申請書１!K17)</f>
        <v/>
      </c>
      <c r="O4" s="575"/>
      <c r="P4" s="575"/>
      <c r="Q4" s="575"/>
      <c r="R4" s="575"/>
      <c r="S4" s="575"/>
      <c r="T4" s="575"/>
      <c r="U4" s="575"/>
      <c r="V4" s="575"/>
      <c r="W4" s="575"/>
      <c r="X4" s="575"/>
      <c r="Y4" s="575"/>
      <c r="Z4" s="575"/>
      <c r="AA4" s="575"/>
      <c r="AB4" s="575"/>
      <c r="AC4" s="575"/>
      <c r="AD4" s="575"/>
      <c r="AE4" s="575"/>
      <c r="AF4" s="575"/>
      <c r="AG4" s="575"/>
      <c r="AH4" s="575"/>
      <c r="AI4" s="575"/>
      <c r="AJ4" s="575"/>
      <c r="AK4" s="575"/>
      <c r="AL4" s="575"/>
      <c r="AM4" s="575"/>
      <c r="AN4" s="575"/>
      <c r="AO4" s="575"/>
      <c r="AP4" s="575"/>
      <c r="AQ4" s="575"/>
      <c r="AR4" s="575"/>
      <c r="AS4" s="575"/>
      <c r="AU4" s="701"/>
      <c r="AV4" s="702"/>
      <c r="AW4" s="702"/>
      <c r="AX4" s="702"/>
      <c r="AY4" s="702"/>
      <c r="AZ4" s="702"/>
      <c r="BA4" s="702"/>
      <c r="BB4" s="702"/>
      <c r="BC4" s="702"/>
      <c r="BD4" s="702"/>
      <c r="BE4" s="702"/>
      <c r="BF4" s="702"/>
      <c r="BG4" s="702"/>
      <c r="BH4" s="702"/>
      <c r="BI4" s="702"/>
      <c r="BJ4" s="702"/>
      <c r="BK4" s="702"/>
      <c r="BL4" s="702"/>
      <c r="BM4" s="702"/>
      <c r="BN4" s="702"/>
      <c r="BO4" s="702"/>
      <c r="BP4" s="702"/>
      <c r="BQ4" s="702"/>
      <c r="BR4" s="702"/>
      <c r="BS4" s="702"/>
      <c r="BT4" s="702"/>
      <c r="BU4" s="702"/>
      <c r="BV4" s="702"/>
      <c r="BW4" s="702"/>
      <c r="BX4" s="702"/>
      <c r="BY4" s="702"/>
      <c r="BZ4" s="702"/>
      <c r="CA4" s="702"/>
      <c r="CB4" s="703"/>
      <c r="CD4" s="560" t="s">
        <v>11</v>
      </c>
      <c r="CE4" s="560"/>
      <c r="CF4" s="560"/>
      <c r="CG4" s="560"/>
      <c r="CH4" s="560"/>
      <c r="CI4" s="560"/>
      <c r="CJ4" s="560"/>
      <c r="CK4" s="560"/>
      <c r="CL4" s="560"/>
      <c r="CM4" s="575"/>
      <c r="CN4" s="575"/>
      <c r="CO4" s="575"/>
      <c r="CP4" s="575"/>
      <c r="CQ4" s="575"/>
      <c r="CR4" s="575"/>
      <c r="CS4" s="575"/>
      <c r="CT4" s="575"/>
      <c r="CU4" s="575"/>
      <c r="CV4" s="575"/>
      <c r="CW4" s="575"/>
      <c r="CX4" s="575"/>
      <c r="CY4" s="575"/>
      <c r="CZ4" s="575"/>
      <c r="DA4" s="575"/>
      <c r="DB4" s="575"/>
      <c r="DC4" s="575"/>
      <c r="DD4" s="575"/>
      <c r="DE4" s="575"/>
      <c r="DF4" s="575"/>
      <c r="DG4" s="575"/>
      <c r="DH4" s="575"/>
      <c r="DI4" s="575"/>
      <c r="DJ4" s="575"/>
      <c r="DK4" s="575"/>
      <c r="DL4" s="575"/>
      <c r="DM4" s="575"/>
      <c r="DN4" s="575"/>
      <c r="DO4" s="575"/>
      <c r="DP4" s="575"/>
      <c r="DQ4" s="575"/>
      <c r="DR4" s="575"/>
    </row>
    <row r="5" spans="5:122" ht="28.5" customHeight="1" thickBot="1">
      <c r="E5" s="560" t="s">
        <v>168</v>
      </c>
      <c r="F5" s="560"/>
      <c r="G5" s="560"/>
      <c r="H5" s="560"/>
      <c r="I5" s="560"/>
      <c r="J5" s="560"/>
      <c r="K5" s="560"/>
      <c r="L5" s="560"/>
      <c r="M5" s="560"/>
      <c r="N5" s="575" t="str">
        <f>IF(⑤実施状況報告書１!AD9="","",⑤実施状況報告書１!AD9)</f>
        <v/>
      </c>
      <c r="O5" s="575"/>
      <c r="P5" s="575"/>
      <c r="Q5" s="575"/>
      <c r="R5" s="575"/>
      <c r="S5" s="575"/>
      <c r="T5" s="575"/>
      <c r="U5" s="575"/>
      <c r="V5" s="575"/>
      <c r="W5" s="575"/>
      <c r="X5" s="575"/>
      <c r="Y5" s="575"/>
      <c r="Z5" s="575"/>
      <c r="AA5" s="575"/>
      <c r="AB5" s="575"/>
      <c r="AC5" s="575"/>
      <c r="AD5" s="575"/>
      <c r="AE5" s="575"/>
      <c r="AF5" s="575"/>
      <c r="AG5" s="575"/>
      <c r="AH5" s="575"/>
      <c r="AI5" s="575"/>
      <c r="AJ5" s="575"/>
      <c r="AK5" s="575"/>
      <c r="AL5" s="575"/>
      <c r="AM5" s="575"/>
      <c r="AN5" s="575"/>
      <c r="AO5" s="575"/>
      <c r="AP5" s="575"/>
      <c r="AQ5" s="575"/>
      <c r="AR5" s="575"/>
      <c r="AS5" s="575"/>
      <c r="AU5" s="704"/>
      <c r="AV5" s="705"/>
      <c r="AW5" s="705"/>
      <c r="AX5" s="705"/>
      <c r="AY5" s="705"/>
      <c r="AZ5" s="705"/>
      <c r="BA5" s="705"/>
      <c r="BB5" s="705"/>
      <c r="BC5" s="705"/>
      <c r="BD5" s="705"/>
      <c r="BE5" s="705"/>
      <c r="BF5" s="705"/>
      <c r="BG5" s="705"/>
      <c r="BH5" s="705"/>
      <c r="BI5" s="705"/>
      <c r="BJ5" s="705"/>
      <c r="BK5" s="705"/>
      <c r="BL5" s="705"/>
      <c r="BM5" s="705"/>
      <c r="BN5" s="705"/>
      <c r="BO5" s="705"/>
      <c r="BP5" s="705"/>
      <c r="BQ5" s="705"/>
      <c r="BR5" s="705"/>
      <c r="BS5" s="705"/>
      <c r="BT5" s="705"/>
      <c r="BU5" s="705"/>
      <c r="BV5" s="705"/>
      <c r="BW5" s="705"/>
      <c r="BX5" s="705"/>
      <c r="BY5" s="705"/>
      <c r="BZ5" s="705"/>
      <c r="CA5" s="705"/>
      <c r="CB5" s="706"/>
      <c r="CC5" s="16"/>
      <c r="CD5" s="560" t="s">
        <v>168</v>
      </c>
      <c r="CE5" s="560"/>
      <c r="CF5" s="560"/>
      <c r="CG5" s="560"/>
      <c r="CH5" s="560"/>
      <c r="CI5" s="560"/>
      <c r="CJ5" s="560"/>
      <c r="CK5" s="560"/>
      <c r="CL5" s="560"/>
      <c r="CM5" s="575" t="s">
        <v>473</v>
      </c>
      <c r="CN5" s="575"/>
      <c r="CO5" s="575"/>
      <c r="CP5" s="575"/>
      <c r="CQ5" s="575"/>
      <c r="CR5" s="575"/>
      <c r="CS5" s="575"/>
      <c r="CT5" s="575"/>
      <c r="CU5" s="575"/>
      <c r="CV5" s="575"/>
      <c r="CW5" s="575"/>
      <c r="CX5" s="575"/>
      <c r="CY5" s="575"/>
      <c r="CZ5" s="575"/>
      <c r="DA5" s="575"/>
      <c r="DB5" s="575"/>
      <c r="DC5" s="575"/>
      <c r="DD5" s="575"/>
      <c r="DE5" s="575"/>
      <c r="DF5" s="575"/>
      <c r="DG5" s="575"/>
      <c r="DH5" s="575"/>
      <c r="DI5" s="575"/>
      <c r="DJ5" s="575"/>
      <c r="DK5" s="575"/>
      <c r="DL5" s="575"/>
      <c r="DM5" s="575"/>
      <c r="DN5" s="575"/>
      <c r="DO5" s="575"/>
      <c r="DP5" s="575"/>
      <c r="DQ5" s="575"/>
      <c r="DR5" s="575"/>
    </row>
    <row r="6" spans="5:122" ht="22.5" customHeight="1">
      <c r="E6" s="680" t="s">
        <v>169</v>
      </c>
      <c r="F6" s="681"/>
      <c r="G6" s="681"/>
      <c r="H6" s="681"/>
      <c r="I6" s="681"/>
      <c r="J6" s="681"/>
      <c r="K6" s="681"/>
      <c r="L6" s="681"/>
      <c r="M6" s="682"/>
      <c r="N6" s="692" t="s">
        <v>170</v>
      </c>
      <c r="O6" s="693"/>
      <c r="P6" s="693"/>
      <c r="Q6" s="693"/>
      <c r="R6" s="693"/>
      <c r="S6" s="693"/>
      <c r="T6" s="693"/>
      <c r="U6" s="693"/>
      <c r="V6" s="693"/>
      <c r="W6" s="693"/>
      <c r="X6" s="694"/>
      <c r="Y6" s="692" t="s">
        <v>171</v>
      </c>
      <c r="Z6" s="693"/>
      <c r="AA6" s="693"/>
      <c r="AB6" s="693"/>
      <c r="AC6" s="693"/>
      <c r="AD6" s="693"/>
      <c r="AE6" s="693"/>
      <c r="AF6" s="693"/>
      <c r="AG6" s="693"/>
      <c r="AH6" s="693"/>
      <c r="AI6" s="694"/>
      <c r="AJ6" s="692" t="s">
        <v>172</v>
      </c>
      <c r="AK6" s="693"/>
      <c r="AL6" s="693"/>
      <c r="AM6" s="693"/>
      <c r="AN6" s="693"/>
      <c r="AO6" s="693"/>
      <c r="AP6" s="693"/>
      <c r="AQ6" s="693"/>
      <c r="AR6" s="693"/>
      <c r="AS6" s="694"/>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680" t="s">
        <v>169</v>
      </c>
      <c r="CE6" s="681"/>
      <c r="CF6" s="681"/>
      <c r="CG6" s="681"/>
      <c r="CH6" s="681"/>
      <c r="CI6" s="681"/>
      <c r="CJ6" s="681"/>
      <c r="CK6" s="681"/>
      <c r="CL6" s="682"/>
      <c r="CM6" s="692" t="s">
        <v>170</v>
      </c>
      <c r="CN6" s="693"/>
      <c r="CO6" s="693"/>
      <c r="CP6" s="693"/>
      <c r="CQ6" s="693"/>
      <c r="CR6" s="693"/>
      <c r="CS6" s="693"/>
      <c r="CT6" s="693"/>
      <c r="CU6" s="693"/>
      <c r="CV6" s="693"/>
      <c r="CW6" s="694"/>
      <c r="CX6" s="692" t="s">
        <v>171</v>
      </c>
      <c r="CY6" s="693"/>
      <c r="CZ6" s="693"/>
      <c r="DA6" s="693"/>
      <c r="DB6" s="693"/>
      <c r="DC6" s="693"/>
      <c r="DD6" s="693"/>
      <c r="DE6" s="693"/>
      <c r="DF6" s="693"/>
      <c r="DG6" s="693"/>
      <c r="DH6" s="694"/>
      <c r="DI6" s="692" t="s">
        <v>172</v>
      </c>
      <c r="DJ6" s="693"/>
      <c r="DK6" s="693"/>
      <c r="DL6" s="693"/>
      <c r="DM6" s="693"/>
      <c r="DN6" s="693"/>
      <c r="DO6" s="693"/>
      <c r="DP6" s="693"/>
      <c r="DQ6" s="693"/>
      <c r="DR6" s="694"/>
    </row>
    <row r="7" spans="5:122" ht="22.5" customHeight="1">
      <c r="E7" s="683"/>
      <c r="F7" s="684"/>
      <c r="G7" s="684"/>
      <c r="H7" s="684"/>
      <c r="I7" s="684"/>
      <c r="J7" s="684"/>
      <c r="K7" s="684"/>
      <c r="L7" s="684"/>
      <c r="M7" s="685"/>
      <c r="N7" s="713"/>
      <c r="O7" s="714"/>
      <c r="P7" s="714"/>
      <c r="Q7" s="714"/>
      <c r="R7" s="714"/>
      <c r="S7" s="714"/>
      <c r="T7" s="714"/>
      <c r="U7" s="714"/>
      <c r="V7" s="714"/>
      <c r="W7" s="714"/>
      <c r="X7" s="715"/>
      <c r="Y7" s="713"/>
      <c r="Z7" s="714"/>
      <c r="AA7" s="714"/>
      <c r="AB7" s="714"/>
      <c r="AC7" s="714"/>
      <c r="AD7" s="714"/>
      <c r="AE7" s="714"/>
      <c r="AF7" s="714"/>
      <c r="AG7" s="714"/>
      <c r="AH7" s="714"/>
      <c r="AI7" s="715"/>
      <c r="AJ7" s="713"/>
      <c r="AK7" s="714"/>
      <c r="AL7" s="714"/>
      <c r="AM7" s="714"/>
      <c r="AN7" s="714"/>
      <c r="AO7" s="714"/>
      <c r="AP7" s="714"/>
      <c r="AQ7" s="714"/>
      <c r="AR7" s="714"/>
      <c r="AS7" s="715"/>
      <c r="AU7" s="21"/>
      <c r="AV7" s="22"/>
      <c r="AW7" s="22"/>
      <c r="AX7" s="22"/>
      <c r="AY7" s="22"/>
      <c r="AZ7" s="22"/>
      <c r="BA7" s="22"/>
      <c r="BB7" s="22"/>
      <c r="BC7" s="22"/>
      <c r="BD7" s="22"/>
      <c r="BE7" s="22"/>
      <c r="BF7" s="22"/>
      <c r="BG7" s="22"/>
      <c r="BH7" s="22"/>
      <c r="BI7" s="22"/>
      <c r="BJ7" s="22"/>
      <c r="BK7" s="22"/>
      <c r="BL7" s="22"/>
      <c r="BM7" s="22"/>
      <c r="BN7" s="22"/>
      <c r="BO7" s="22"/>
      <c r="BP7" s="22"/>
      <c r="BQ7" s="57" t="s">
        <v>438</v>
      </c>
      <c r="BR7" s="22"/>
      <c r="BS7" s="22"/>
      <c r="BT7" s="22"/>
      <c r="BU7" s="22"/>
      <c r="BV7" s="22"/>
      <c r="BW7" s="22"/>
      <c r="BX7" s="22"/>
      <c r="BY7" s="22"/>
      <c r="BZ7" s="22"/>
      <c r="CA7" s="22"/>
      <c r="CB7" s="22"/>
      <c r="CC7" s="22"/>
      <c r="CD7" s="683"/>
      <c r="CE7" s="684"/>
      <c r="CF7" s="684"/>
      <c r="CG7" s="684"/>
      <c r="CH7" s="684"/>
      <c r="CI7" s="684"/>
      <c r="CJ7" s="684"/>
      <c r="CK7" s="684"/>
      <c r="CL7" s="685"/>
      <c r="CM7" s="695" t="s">
        <v>513</v>
      </c>
      <c r="CN7" s="696"/>
      <c r="CO7" s="696"/>
      <c r="CP7" s="696"/>
      <c r="CQ7" s="696"/>
      <c r="CR7" s="696"/>
      <c r="CS7" s="696"/>
      <c r="CT7" s="696"/>
      <c r="CU7" s="696"/>
      <c r="CV7" s="696"/>
      <c r="CW7" s="697"/>
      <c r="CX7" s="695" t="s">
        <v>514</v>
      </c>
      <c r="CY7" s="696"/>
      <c r="CZ7" s="696"/>
      <c r="DA7" s="696"/>
      <c r="DB7" s="696"/>
      <c r="DC7" s="696"/>
      <c r="DD7" s="696"/>
      <c r="DE7" s="696"/>
      <c r="DF7" s="696"/>
      <c r="DG7" s="696"/>
      <c r="DH7" s="697"/>
      <c r="DI7" s="695" t="s">
        <v>464</v>
      </c>
      <c r="DJ7" s="696"/>
      <c r="DK7" s="696"/>
      <c r="DL7" s="696"/>
      <c r="DM7" s="696"/>
      <c r="DN7" s="696"/>
      <c r="DO7" s="696"/>
      <c r="DP7" s="696"/>
      <c r="DQ7" s="696"/>
      <c r="DR7" s="697"/>
    </row>
    <row r="8" spans="5:122" ht="24" customHeight="1">
      <c r="E8" s="680" t="s">
        <v>75</v>
      </c>
      <c r="F8" s="681"/>
      <c r="G8" s="681"/>
      <c r="H8" s="681"/>
      <c r="I8" s="681"/>
      <c r="J8" s="681"/>
      <c r="K8" s="681"/>
      <c r="L8" s="681"/>
      <c r="M8" s="682"/>
      <c r="N8" s="31" t="s">
        <v>185</v>
      </c>
      <c r="O8" s="32"/>
      <c r="P8" s="686" t="str">
        <f>IF(⑤実施状況報告書１!AD7="","",⑤実施状況報告書１!AD7)</f>
        <v/>
      </c>
      <c r="Q8" s="686"/>
      <c r="R8" s="686"/>
      <c r="S8" s="686"/>
      <c r="T8" s="686"/>
      <c r="U8" s="686"/>
      <c r="V8" s="686"/>
      <c r="W8" s="686"/>
      <c r="X8" s="686"/>
      <c r="Y8" s="686"/>
      <c r="Z8" s="686"/>
      <c r="AA8" s="686"/>
      <c r="AB8" s="686"/>
      <c r="AC8" s="686"/>
      <c r="AD8" s="686"/>
      <c r="AE8" s="686"/>
      <c r="AF8" s="686"/>
      <c r="AG8" s="686"/>
      <c r="AH8" s="686"/>
      <c r="AI8" s="686"/>
      <c r="AJ8" s="686"/>
      <c r="AK8" s="686"/>
      <c r="AL8" s="686"/>
      <c r="AM8" s="686"/>
      <c r="AN8" s="686"/>
      <c r="AO8" s="686"/>
      <c r="AP8" s="686"/>
      <c r="AQ8" s="686"/>
      <c r="AR8" s="686"/>
      <c r="AS8" s="68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680" t="s">
        <v>75</v>
      </c>
      <c r="CE8" s="681"/>
      <c r="CF8" s="681"/>
      <c r="CG8" s="681"/>
      <c r="CH8" s="681"/>
      <c r="CI8" s="681"/>
      <c r="CJ8" s="681"/>
      <c r="CK8" s="681"/>
      <c r="CL8" s="682"/>
      <c r="CM8" s="31" t="s">
        <v>185</v>
      </c>
      <c r="CN8" s="32"/>
      <c r="CO8" s="686" t="s">
        <v>475</v>
      </c>
      <c r="CP8" s="686"/>
      <c r="CQ8" s="686"/>
      <c r="CR8" s="686"/>
      <c r="CS8" s="686"/>
      <c r="CT8" s="686"/>
      <c r="CU8" s="686"/>
      <c r="CV8" s="686"/>
      <c r="CW8" s="686"/>
      <c r="CX8" s="686"/>
      <c r="CY8" s="686"/>
      <c r="CZ8" s="686"/>
      <c r="DA8" s="686"/>
      <c r="DB8" s="686"/>
      <c r="DC8" s="686"/>
      <c r="DD8" s="686"/>
      <c r="DE8" s="686"/>
      <c r="DF8" s="686"/>
      <c r="DG8" s="686"/>
      <c r="DH8" s="686"/>
      <c r="DI8" s="686"/>
      <c r="DJ8" s="686"/>
      <c r="DK8" s="686"/>
      <c r="DL8" s="686"/>
      <c r="DM8" s="686"/>
      <c r="DN8" s="686"/>
      <c r="DO8" s="686"/>
      <c r="DP8" s="686"/>
      <c r="DQ8" s="686"/>
      <c r="DR8" s="687"/>
    </row>
    <row r="9" spans="5:122" ht="24" customHeight="1">
      <c r="E9" s="683"/>
      <c r="F9" s="684"/>
      <c r="G9" s="684"/>
      <c r="H9" s="684"/>
      <c r="I9" s="684"/>
      <c r="J9" s="684"/>
      <c r="K9" s="684"/>
      <c r="L9" s="684"/>
      <c r="M9" s="685"/>
      <c r="N9" s="688" t="str">
        <f>IF(⑤実施状況報告書１!AD8="","",⑤実施状況報告書１!AD8)</f>
        <v/>
      </c>
      <c r="O9" s="689"/>
      <c r="P9" s="689"/>
      <c r="Q9" s="689"/>
      <c r="R9" s="689"/>
      <c r="S9" s="689"/>
      <c r="T9" s="689"/>
      <c r="U9" s="689"/>
      <c r="V9" s="689"/>
      <c r="W9" s="689"/>
      <c r="X9" s="689"/>
      <c r="Y9" s="689"/>
      <c r="Z9" s="689"/>
      <c r="AA9" s="689"/>
      <c r="AB9" s="689"/>
      <c r="AC9" s="689"/>
      <c r="AD9" s="689"/>
      <c r="AE9" s="689"/>
      <c r="AF9" s="689"/>
      <c r="AG9" s="689"/>
      <c r="AH9" s="689"/>
      <c r="AI9" s="689"/>
      <c r="AJ9" s="689"/>
      <c r="AK9" s="689"/>
      <c r="AL9" s="689"/>
      <c r="AM9" s="689"/>
      <c r="AN9" s="689"/>
      <c r="AO9" s="689"/>
      <c r="AP9" s="689"/>
      <c r="AQ9" s="689"/>
      <c r="AR9" s="689"/>
      <c r="AS9" s="690"/>
      <c r="AU9" s="21"/>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683"/>
      <c r="CE9" s="684"/>
      <c r="CF9" s="684"/>
      <c r="CG9" s="684"/>
      <c r="CH9" s="684"/>
      <c r="CI9" s="684"/>
      <c r="CJ9" s="684"/>
      <c r="CK9" s="684"/>
      <c r="CL9" s="685"/>
      <c r="CM9" s="688" t="s">
        <v>474</v>
      </c>
      <c r="CN9" s="689"/>
      <c r="CO9" s="689"/>
      <c r="CP9" s="689"/>
      <c r="CQ9" s="689"/>
      <c r="CR9" s="689"/>
      <c r="CS9" s="689"/>
      <c r="CT9" s="689"/>
      <c r="CU9" s="689"/>
      <c r="CV9" s="689"/>
      <c r="CW9" s="689"/>
      <c r="CX9" s="689"/>
      <c r="CY9" s="689"/>
      <c r="CZ9" s="689"/>
      <c r="DA9" s="689"/>
      <c r="DB9" s="689"/>
      <c r="DC9" s="689"/>
      <c r="DD9" s="689"/>
      <c r="DE9" s="689"/>
      <c r="DF9" s="689"/>
      <c r="DG9" s="689"/>
      <c r="DH9" s="689"/>
      <c r="DI9" s="689"/>
      <c r="DJ9" s="689"/>
      <c r="DK9" s="689"/>
      <c r="DL9" s="689"/>
      <c r="DM9" s="689"/>
      <c r="DN9" s="689"/>
      <c r="DO9" s="689"/>
      <c r="DP9" s="689"/>
      <c r="DQ9" s="689"/>
      <c r="DR9" s="690"/>
    </row>
    <row r="10" spans="5:122" ht="27" customHeight="1">
      <c r="E10" s="563" t="s">
        <v>173</v>
      </c>
      <c r="F10" s="560"/>
      <c r="G10" s="560"/>
      <c r="H10" s="560"/>
      <c r="I10" s="560"/>
      <c r="J10" s="560"/>
      <c r="K10" s="560"/>
      <c r="L10" s="560"/>
      <c r="M10" s="560"/>
      <c r="N10" s="709"/>
      <c r="O10" s="709"/>
      <c r="P10" s="709"/>
      <c r="Q10" s="709"/>
      <c r="R10" s="709"/>
      <c r="S10" s="709"/>
      <c r="T10" s="709"/>
      <c r="U10" s="709"/>
      <c r="V10" s="709"/>
      <c r="W10" s="709"/>
      <c r="X10" s="709"/>
      <c r="Y10" s="709"/>
      <c r="Z10" s="709"/>
      <c r="AA10" s="709"/>
      <c r="AB10" s="709"/>
      <c r="AC10" s="709"/>
      <c r="AD10" s="709"/>
      <c r="AE10" s="709"/>
      <c r="AF10" s="709"/>
      <c r="AG10" s="709"/>
      <c r="AH10" s="709"/>
      <c r="AI10" s="709"/>
      <c r="AJ10" s="709"/>
      <c r="AK10" s="709"/>
      <c r="AL10" s="709"/>
      <c r="AM10" s="709"/>
      <c r="AN10" s="709"/>
      <c r="AO10" s="709"/>
      <c r="AP10" s="709"/>
      <c r="AQ10" s="709"/>
      <c r="AR10" s="709"/>
      <c r="AS10" s="709"/>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563" t="s">
        <v>173</v>
      </c>
      <c r="CE10" s="560"/>
      <c r="CF10" s="560"/>
      <c r="CG10" s="560"/>
      <c r="CH10" s="560"/>
      <c r="CI10" s="560"/>
      <c r="CJ10" s="560"/>
      <c r="CK10" s="560"/>
      <c r="CL10" s="560"/>
      <c r="CM10" s="562" t="s">
        <v>476</v>
      </c>
      <c r="CN10" s="562"/>
      <c r="CO10" s="562"/>
      <c r="CP10" s="562"/>
      <c r="CQ10" s="562"/>
      <c r="CR10" s="562"/>
      <c r="CS10" s="562"/>
      <c r="CT10" s="562"/>
      <c r="CU10" s="562"/>
      <c r="CV10" s="562"/>
      <c r="CW10" s="562"/>
      <c r="CX10" s="562"/>
      <c r="CY10" s="562"/>
      <c r="CZ10" s="562"/>
      <c r="DA10" s="562"/>
      <c r="DB10" s="562"/>
      <c r="DC10" s="562"/>
      <c r="DD10" s="562"/>
      <c r="DE10" s="562"/>
      <c r="DF10" s="562"/>
      <c r="DG10" s="562"/>
      <c r="DH10" s="562"/>
      <c r="DI10" s="562"/>
      <c r="DJ10" s="562"/>
      <c r="DK10" s="562"/>
      <c r="DL10" s="562"/>
      <c r="DM10" s="562"/>
      <c r="DN10" s="562"/>
      <c r="DO10" s="562"/>
      <c r="DP10" s="562"/>
      <c r="DQ10" s="562"/>
      <c r="DR10" s="562"/>
    </row>
    <row r="11" spans="5:122" ht="27" customHeight="1">
      <c r="E11" s="563" t="s">
        <v>174</v>
      </c>
      <c r="F11" s="560"/>
      <c r="G11" s="560"/>
      <c r="H11" s="560"/>
      <c r="I11" s="560"/>
      <c r="J11" s="560"/>
      <c r="K11" s="560"/>
      <c r="L11" s="560"/>
      <c r="M11" s="560"/>
      <c r="N11" s="709"/>
      <c r="O11" s="709"/>
      <c r="P11" s="709"/>
      <c r="Q11" s="709"/>
      <c r="R11" s="709"/>
      <c r="S11" s="709"/>
      <c r="T11" s="709"/>
      <c r="U11" s="709"/>
      <c r="V11" s="709"/>
      <c r="W11" s="709"/>
      <c r="X11" s="709"/>
      <c r="Y11" s="709"/>
      <c r="Z11" s="709"/>
      <c r="AA11" s="709"/>
      <c r="AB11" s="709"/>
      <c r="AC11" s="709"/>
      <c r="AD11" s="709"/>
      <c r="AE11" s="709"/>
      <c r="AF11" s="709"/>
      <c r="AG11" s="709"/>
      <c r="AH11" s="709"/>
      <c r="AI11" s="709"/>
      <c r="AJ11" s="709"/>
      <c r="AK11" s="709"/>
      <c r="AL11" s="709"/>
      <c r="AM11" s="709"/>
      <c r="AN11" s="709"/>
      <c r="AO11" s="709"/>
      <c r="AP11" s="709"/>
      <c r="AQ11" s="709"/>
      <c r="AR11" s="709"/>
      <c r="AS11" s="709"/>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563" t="s">
        <v>174</v>
      </c>
      <c r="CE11" s="560"/>
      <c r="CF11" s="560"/>
      <c r="CG11" s="560"/>
      <c r="CH11" s="560"/>
      <c r="CI11" s="560"/>
      <c r="CJ11" s="560"/>
      <c r="CK11" s="560"/>
      <c r="CL11" s="560"/>
      <c r="CM11" s="562" t="s">
        <v>477</v>
      </c>
      <c r="CN11" s="562"/>
      <c r="CO11" s="562"/>
      <c r="CP11" s="562"/>
      <c r="CQ11" s="562"/>
      <c r="CR11" s="562"/>
      <c r="CS11" s="562"/>
      <c r="CT11" s="562"/>
      <c r="CU11" s="562"/>
      <c r="CV11" s="562"/>
      <c r="CW11" s="562"/>
      <c r="CX11" s="562"/>
      <c r="CY11" s="562"/>
      <c r="CZ11" s="562"/>
      <c r="DA11" s="562"/>
      <c r="DB11" s="562"/>
      <c r="DC11" s="562"/>
      <c r="DD11" s="562"/>
      <c r="DE11" s="562"/>
      <c r="DF11" s="562"/>
      <c r="DG11" s="562"/>
      <c r="DH11" s="562"/>
      <c r="DI11" s="562"/>
      <c r="DJ11" s="562"/>
      <c r="DK11" s="562"/>
      <c r="DL11" s="562"/>
      <c r="DM11" s="562"/>
      <c r="DN11" s="562"/>
      <c r="DO11" s="562"/>
      <c r="DP11" s="562"/>
      <c r="DQ11" s="562"/>
      <c r="DR11" s="562"/>
    </row>
    <row r="12" spans="5:122" ht="27" customHeight="1">
      <c r="E12" s="563" t="s">
        <v>175</v>
      </c>
      <c r="F12" s="560"/>
      <c r="G12" s="560"/>
      <c r="H12" s="560"/>
      <c r="I12" s="560"/>
      <c r="J12" s="560"/>
      <c r="K12" s="560"/>
      <c r="L12" s="560"/>
      <c r="M12" s="560"/>
      <c r="N12" s="709"/>
      <c r="O12" s="709"/>
      <c r="P12" s="709"/>
      <c r="Q12" s="709"/>
      <c r="R12" s="709"/>
      <c r="S12" s="709"/>
      <c r="T12" s="709"/>
      <c r="U12" s="709"/>
      <c r="V12" s="709"/>
      <c r="W12" s="709"/>
      <c r="X12" s="709"/>
      <c r="Y12" s="709"/>
      <c r="Z12" s="709"/>
      <c r="AA12" s="709"/>
      <c r="AB12" s="709"/>
      <c r="AC12" s="709"/>
      <c r="AD12" s="709"/>
      <c r="AE12" s="709"/>
      <c r="AF12" s="709"/>
      <c r="AG12" s="709"/>
      <c r="AH12" s="709"/>
      <c r="AI12" s="709"/>
      <c r="AJ12" s="709"/>
      <c r="AK12" s="709"/>
      <c r="AL12" s="709"/>
      <c r="AM12" s="709"/>
      <c r="AN12" s="709"/>
      <c r="AO12" s="709"/>
      <c r="AP12" s="709"/>
      <c r="AQ12" s="709"/>
      <c r="AR12" s="709"/>
      <c r="AS12" s="709"/>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563" t="s">
        <v>91</v>
      </c>
      <c r="CE12" s="560"/>
      <c r="CF12" s="560"/>
      <c r="CG12" s="560"/>
      <c r="CH12" s="560"/>
      <c r="CI12" s="560"/>
      <c r="CJ12" s="560"/>
      <c r="CK12" s="560"/>
      <c r="CL12" s="560"/>
      <c r="CM12" s="691" t="s">
        <v>478</v>
      </c>
      <c r="CN12" s="562"/>
      <c r="CO12" s="562"/>
      <c r="CP12" s="562"/>
      <c r="CQ12" s="562"/>
      <c r="CR12" s="562"/>
      <c r="CS12" s="562"/>
      <c r="CT12" s="562"/>
      <c r="CU12" s="562"/>
      <c r="CV12" s="562"/>
      <c r="CW12" s="562"/>
      <c r="CX12" s="562"/>
      <c r="CY12" s="562"/>
      <c r="CZ12" s="562"/>
      <c r="DA12" s="562"/>
      <c r="DB12" s="562"/>
      <c r="DC12" s="562"/>
      <c r="DD12" s="562"/>
      <c r="DE12" s="562"/>
      <c r="DF12" s="562"/>
      <c r="DG12" s="562"/>
      <c r="DH12" s="562"/>
      <c r="DI12" s="562"/>
      <c r="DJ12" s="562"/>
      <c r="DK12" s="562"/>
      <c r="DL12" s="562"/>
      <c r="DM12" s="562"/>
      <c r="DN12" s="562"/>
      <c r="DO12" s="562"/>
      <c r="DP12" s="562"/>
      <c r="DQ12" s="562"/>
      <c r="DR12" s="562"/>
    </row>
    <row r="13" spans="5:122" ht="18.75" customHeight="1">
      <c r="AY13" s="7"/>
      <c r="AZ13" s="7"/>
      <c r="BF13" s="7"/>
      <c r="BX13" s="7"/>
    </row>
    <row r="14" spans="5:122" ht="18.75" customHeight="1">
      <c r="E14" s="17" t="s">
        <v>176</v>
      </c>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Y14" s="7"/>
      <c r="AZ14" s="7"/>
      <c r="BF14" s="7"/>
      <c r="BX14" s="7"/>
      <c r="CD14" s="17" t="s">
        <v>176</v>
      </c>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row>
    <row r="15" spans="5:122" ht="18.75" customHeight="1">
      <c r="E15" s="16"/>
      <c r="F15" s="17" t="s">
        <v>177</v>
      </c>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Y15" s="7"/>
      <c r="AZ15" s="7"/>
      <c r="BF15" s="7"/>
      <c r="BX15" s="7"/>
      <c r="CD15" s="16"/>
      <c r="CE15" s="17" t="s">
        <v>177</v>
      </c>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row>
    <row r="16" spans="5:122" ht="18.75" customHeight="1">
      <c r="I16" t="s">
        <v>178</v>
      </c>
      <c r="AY16" s="7"/>
      <c r="AZ16" s="7"/>
      <c r="BF16" s="7"/>
      <c r="BX16" s="7"/>
      <c r="CH16" t="s">
        <v>178</v>
      </c>
    </row>
    <row r="17" spans="5:122" ht="18.75" customHeight="1">
      <c r="AC17" t="s">
        <v>884</v>
      </c>
      <c r="AY17" s="7"/>
      <c r="AZ17" s="7"/>
      <c r="BF17" s="7"/>
      <c r="BX17" s="7"/>
      <c r="DB17" t="s">
        <v>884</v>
      </c>
    </row>
    <row r="18" spans="5:122" ht="18.75" customHeight="1">
      <c r="E18" s="20"/>
      <c r="F18" s="20"/>
      <c r="G18" s="20"/>
      <c r="H18" s="20"/>
      <c r="I18" s="256" t="s">
        <v>179</v>
      </c>
      <c r="J18" s="256"/>
      <c r="K18" s="256"/>
      <c r="L18" s="256"/>
      <c r="M18" s="256"/>
      <c r="N18" s="256"/>
      <c r="O18" s="256"/>
      <c r="P18" s="256"/>
      <c r="Q18" s="256"/>
      <c r="R18" s="256"/>
      <c r="S18" s="256" t="s">
        <v>180</v>
      </c>
      <c r="T18" s="256"/>
      <c r="U18" s="256"/>
      <c r="V18" s="256"/>
      <c r="W18" s="256"/>
      <c r="X18" s="256"/>
      <c r="Y18" s="256"/>
      <c r="Z18" s="256"/>
      <c r="AA18" s="256"/>
      <c r="AB18" s="256"/>
      <c r="AC18" s="256" t="s">
        <v>181</v>
      </c>
      <c r="AD18" s="256"/>
      <c r="AE18" s="256"/>
      <c r="AF18" s="256"/>
      <c r="AG18" s="256"/>
      <c r="AH18" s="256"/>
      <c r="AI18" s="256"/>
      <c r="AJ18" s="256"/>
      <c r="AK18" s="256"/>
      <c r="AL18" s="256"/>
      <c r="AM18" s="20"/>
      <c r="AN18" s="20"/>
      <c r="AO18" s="20"/>
      <c r="AP18" s="20"/>
      <c r="AQ18" s="20"/>
      <c r="AR18" s="20"/>
      <c r="AS18" s="20"/>
      <c r="AY18" s="7"/>
      <c r="AZ18" s="7"/>
      <c r="BF18" s="7"/>
      <c r="BX18" s="7"/>
      <c r="CD18" s="20"/>
      <c r="CE18" s="20"/>
      <c r="CF18" s="20"/>
      <c r="CG18" s="20"/>
      <c r="CH18" s="256" t="s">
        <v>179</v>
      </c>
      <c r="CI18" s="256"/>
      <c r="CJ18" s="256"/>
      <c r="CK18" s="256"/>
      <c r="CL18" s="256"/>
      <c r="CM18" s="256"/>
      <c r="CN18" s="256"/>
      <c r="CO18" s="256"/>
      <c r="CP18" s="256"/>
      <c r="CQ18" s="256"/>
      <c r="CR18" s="256" t="s">
        <v>180</v>
      </c>
      <c r="CS18" s="256"/>
      <c r="CT18" s="256"/>
      <c r="CU18" s="256"/>
      <c r="CV18" s="256"/>
      <c r="CW18" s="256"/>
      <c r="CX18" s="256"/>
      <c r="CY18" s="256"/>
      <c r="CZ18" s="256"/>
      <c r="DA18" s="256"/>
      <c r="DB18" s="256" t="s">
        <v>181</v>
      </c>
      <c r="DC18" s="256"/>
      <c r="DD18" s="256"/>
      <c r="DE18" s="256"/>
      <c r="DF18" s="256"/>
      <c r="DG18" s="256"/>
      <c r="DH18" s="256"/>
      <c r="DI18" s="256"/>
      <c r="DJ18" s="256"/>
      <c r="DK18" s="256"/>
      <c r="DL18" s="20"/>
      <c r="DM18" s="20"/>
      <c r="DN18" s="20"/>
      <c r="DO18" s="20"/>
      <c r="DP18" s="20"/>
      <c r="DQ18" s="20"/>
      <c r="DR18" s="20"/>
    </row>
    <row r="19" spans="5:122" ht="18.75" customHeight="1">
      <c r="I19" s="708" t="str">
        <f>IFERROR(IF(DATE(⑤実施状況報告書１!AK3,9,30)&gt;DATE(③変更承認申請書!AK3,③変更承認申請書!AN3,③変更承認申請書!AQ3),③変更承認申請書!X50,③変更承認申請書!P50),③変更承認申請書!P50)</f>
        <v/>
      </c>
      <c r="J19" s="708"/>
      <c r="K19" s="708"/>
      <c r="L19" s="708"/>
      <c r="M19" s="708"/>
      <c r="N19" s="708"/>
      <c r="O19" s="708"/>
      <c r="P19" s="708"/>
      <c r="Q19" s="708"/>
      <c r="R19" s="708"/>
      <c r="S19" s="707">
        <f>AO50</f>
        <v>0</v>
      </c>
      <c r="T19" s="707"/>
      <c r="U19" s="707"/>
      <c r="V19" s="707"/>
      <c r="W19" s="707"/>
      <c r="X19" s="707"/>
      <c r="Y19" s="707"/>
      <c r="Z19" s="707"/>
      <c r="AA19" s="707"/>
      <c r="AB19" s="707"/>
      <c r="AC19" s="679" t="str">
        <f>IF(I19="","",S19/I19)</f>
        <v/>
      </c>
      <c r="AD19" s="679"/>
      <c r="AE19" s="679"/>
      <c r="AF19" s="679"/>
      <c r="AG19" s="679"/>
      <c r="AH19" s="679"/>
      <c r="AI19" s="679"/>
      <c r="AJ19" s="679"/>
      <c r="AK19" s="679"/>
      <c r="AL19" s="679"/>
      <c r="AY19" s="7"/>
      <c r="AZ19" s="7"/>
      <c r="BC19" s="161"/>
      <c r="BF19" s="7"/>
      <c r="BX19" s="7"/>
      <c r="CH19" s="677">
        <v>810844</v>
      </c>
      <c r="CI19" s="677"/>
      <c r="CJ19" s="677"/>
      <c r="CK19" s="677"/>
      <c r="CL19" s="677"/>
      <c r="CM19" s="677"/>
      <c r="CN19" s="677"/>
      <c r="CO19" s="677"/>
      <c r="CP19" s="677"/>
      <c r="CQ19" s="677"/>
      <c r="CR19" s="678">
        <v>350000</v>
      </c>
      <c r="CS19" s="678"/>
      <c r="CT19" s="678"/>
      <c r="CU19" s="678"/>
      <c r="CV19" s="678"/>
      <c r="CW19" s="678"/>
      <c r="CX19" s="678"/>
      <c r="CY19" s="678"/>
      <c r="CZ19" s="678"/>
      <c r="DA19" s="678"/>
      <c r="DB19" s="679">
        <f>IF(CR19="","",CR19/CH19)</f>
        <v>0.43164899783435534</v>
      </c>
      <c r="DC19" s="679"/>
      <c r="DD19" s="679"/>
      <c r="DE19" s="679"/>
      <c r="DF19" s="679"/>
      <c r="DG19" s="679"/>
      <c r="DH19" s="679"/>
      <c r="DI19" s="679"/>
      <c r="DJ19" s="679"/>
      <c r="DK19" s="679"/>
    </row>
    <row r="20" spans="5:122" ht="18.75" customHeight="1">
      <c r="F20" s="18"/>
      <c r="G20" s="18"/>
      <c r="H20" t="s">
        <v>585</v>
      </c>
      <c r="AY20" s="7"/>
      <c r="AZ20" s="7"/>
      <c r="BF20" s="7"/>
      <c r="BX20" s="7"/>
      <c r="CE20" s="18"/>
      <c r="CF20" s="18"/>
      <c r="CG20" t="s">
        <v>585</v>
      </c>
    </row>
    <row r="21" spans="5:122" ht="18.75" customHeight="1">
      <c r="F21" s="18"/>
      <c r="G21" s="18"/>
      <c r="H21" t="s">
        <v>586</v>
      </c>
      <c r="AY21" s="7"/>
      <c r="AZ21" s="7"/>
      <c r="BF21" s="7"/>
      <c r="BX21" s="7"/>
      <c r="CE21" s="18"/>
      <c r="CF21" s="18"/>
      <c r="CG21" t="s">
        <v>586</v>
      </c>
    </row>
    <row r="22" spans="5:122" ht="18.75" customHeight="1">
      <c r="F22" s="18"/>
      <c r="G22" s="18"/>
      <c r="H22" t="s">
        <v>587</v>
      </c>
      <c r="AY22" s="7"/>
      <c r="AZ22" s="7"/>
      <c r="BF22" s="7"/>
      <c r="BX22" s="7"/>
      <c r="CE22" s="18"/>
      <c r="CF22" s="18"/>
      <c r="CG22" t="s">
        <v>587</v>
      </c>
    </row>
    <row r="23" spans="5:122" ht="18.75" customHeight="1">
      <c r="F23" s="18"/>
      <c r="G23" s="18"/>
      <c r="H23" t="s">
        <v>621</v>
      </c>
      <c r="AL23" s="295"/>
      <c r="AM23" s="295"/>
      <c r="AN23" t="s">
        <v>182</v>
      </c>
      <c r="AY23" s="7"/>
      <c r="AZ23" s="7"/>
      <c r="BF23" s="7"/>
      <c r="BX23" s="7"/>
      <c r="CE23" s="18"/>
      <c r="CF23" s="18"/>
      <c r="CG23" t="s">
        <v>588</v>
      </c>
      <c r="DK23" s="505"/>
      <c r="DL23" s="505"/>
      <c r="DM23" t="s">
        <v>182</v>
      </c>
    </row>
    <row r="24" spans="5:122" ht="18.75" customHeight="1">
      <c r="F24" s="18"/>
      <c r="G24" s="18"/>
      <c r="H24" t="s">
        <v>589</v>
      </c>
      <c r="AY24" s="7"/>
      <c r="AZ24" s="7"/>
      <c r="BF24" s="7"/>
      <c r="BX24" s="7"/>
      <c r="CE24" s="18"/>
      <c r="CF24" s="18"/>
      <c r="CG24" t="s">
        <v>589</v>
      </c>
    </row>
    <row r="25" spans="5:122" ht="18.75" customHeight="1">
      <c r="F25" s="18"/>
      <c r="G25" s="18"/>
      <c r="H25" t="s">
        <v>590</v>
      </c>
      <c r="AY25" s="7"/>
      <c r="AZ25" s="7"/>
      <c r="BF25" s="7"/>
      <c r="BX25" s="7"/>
      <c r="CE25" s="18"/>
      <c r="CF25" s="18"/>
      <c r="CG25" t="s">
        <v>590</v>
      </c>
    </row>
    <row r="26" spans="5:122" ht="8.25" customHeight="1">
      <c r="AY26" s="7"/>
      <c r="AZ26" s="7"/>
      <c r="BF26" s="7"/>
      <c r="BX26" s="7"/>
    </row>
    <row r="27" spans="5:122" ht="18.75" customHeight="1">
      <c r="F27" t="s">
        <v>591</v>
      </c>
      <c r="AY27" s="7"/>
      <c r="AZ27" s="7"/>
      <c r="BF27" s="7"/>
      <c r="BX27" s="7"/>
      <c r="CE27" t="s">
        <v>591</v>
      </c>
    </row>
    <row r="28" spans="5:122" ht="18.75" customHeight="1">
      <c r="I28" t="s">
        <v>592</v>
      </c>
      <c r="AY28" s="7"/>
      <c r="AZ28" s="7"/>
      <c r="BF28" s="7"/>
      <c r="BX28" s="7"/>
      <c r="CH28" t="s">
        <v>592</v>
      </c>
    </row>
    <row r="29" spans="5:122" ht="18.75" customHeight="1">
      <c r="I29" s="256" t="s">
        <v>183</v>
      </c>
      <c r="J29" s="256"/>
      <c r="K29" s="256"/>
      <c r="L29" s="256"/>
      <c r="M29" s="256"/>
      <c r="N29" s="256"/>
      <c r="O29" s="256"/>
      <c r="P29" s="256"/>
      <c r="Q29" s="256"/>
      <c r="R29" s="256"/>
      <c r="S29" s="256"/>
      <c r="T29" s="256"/>
      <c r="U29" s="256"/>
      <c r="V29" s="256"/>
      <c r="W29" s="256"/>
      <c r="X29" s="256"/>
      <c r="Y29" s="256"/>
      <c r="Z29" s="256"/>
      <c r="AA29" s="256" t="s">
        <v>184</v>
      </c>
      <c r="AB29" s="256"/>
      <c r="AC29" s="256"/>
      <c r="AD29" s="256"/>
      <c r="AE29" s="256"/>
      <c r="AF29" s="256"/>
      <c r="AG29" s="256"/>
      <c r="AH29" s="256"/>
      <c r="AI29" s="256"/>
      <c r="AJ29" s="256"/>
      <c r="AK29" s="256"/>
      <c r="AL29" s="256"/>
      <c r="AM29" s="256"/>
      <c r="AN29" s="256"/>
      <c r="AO29" s="256"/>
      <c r="AP29" s="256"/>
      <c r="AQ29" s="256"/>
      <c r="AR29" s="256"/>
      <c r="AY29" s="7"/>
      <c r="AZ29" s="7"/>
      <c r="BF29" s="7"/>
      <c r="BX29" s="7"/>
      <c r="CH29" s="256" t="s">
        <v>183</v>
      </c>
      <c r="CI29" s="256"/>
      <c r="CJ29" s="256"/>
      <c r="CK29" s="256"/>
      <c r="CL29" s="256"/>
      <c r="CM29" s="256"/>
      <c r="CN29" s="256"/>
      <c r="CO29" s="256"/>
      <c r="CP29" s="256"/>
      <c r="CQ29" s="256"/>
      <c r="CR29" s="256"/>
      <c r="CS29" s="256"/>
      <c r="CT29" s="256"/>
      <c r="CU29" s="256"/>
      <c r="CV29" s="256"/>
      <c r="CW29" s="256"/>
      <c r="CX29" s="256"/>
      <c r="CY29" s="256"/>
      <c r="CZ29" s="256" t="s">
        <v>184</v>
      </c>
      <c r="DA29" s="256"/>
      <c r="DB29" s="256"/>
      <c r="DC29" s="256"/>
      <c r="DD29" s="256"/>
      <c r="DE29" s="256"/>
      <c r="DF29" s="256"/>
      <c r="DG29" s="256"/>
      <c r="DH29" s="256"/>
      <c r="DI29" s="256"/>
      <c r="DJ29" s="256"/>
      <c r="DK29" s="256"/>
      <c r="DL29" s="256"/>
      <c r="DM29" s="256"/>
      <c r="DN29" s="256"/>
      <c r="DO29" s="256"/>
      <c r="DP29" s="256"/>
      <c r="DQ29" s="256"/>
    </row>
    <row r="30" spans="5:122" ht="23.25" customHeight="1">
      <c r="I30" s="354"/>
      <c r="J30" s="355"/>
      <c r="K30" s="355"/>
      <c r="L30" s="355"/>
      <c r="M30" s="355"/>
      <c r="N30" s="355"/>
      <c r="O30" s="355"/>
      <c r="P30" s="355"/>
      <c r="Q30" s="355"/>
      <c r="R30" s="355"/>
      <c r="S30" s="355"/>
      <c r="T30" s="355"/>
      <c r="U30" s="355"/>
      <c r="V30" s="355"/>
      <c r="W30" s="355"/>
      <c r="X30" s="355"/>
      <c r="Y30" s="355"/>
      <c r="Z30" s="356"/>
      <c r="AA30" s="354"/>
      <c r="AB30" s="355"/>
      <c r="AC30" s="355"/>
      <c r="AD30" s="355"/>
      <c r="AE30" s="355"/>
      <c r="AF30" s="355"/>
      <c r="AG30" s="355"/>
      <c r="AH30" s="355"/>
      <c r="AI30" s="355"/>
      <c r="AJ30" s="355"/>
      <c r="AK30" s="355"/>
      <c r="AL30" s="355"/>
      <c r="AM30" s="355"/>
      <c r="AN30" s="355"/>
      <c r="AO30" s="355"/>
      <c r="AP30" s="355"/>
      <c r="AQ30" s="355"/>
      <c r="AR30" s="356"/>
      <c r="AY30" s="7"/>
      <c r="AZ30" s="7"/>
      <c r="BF30" s="7"/>
      <c r="BX30" s="7"/>
      <c r="CH30" s="669" t="s">
        <v>472</v>
      </c>
      <c r="CI30" s="670"/>
      <c r="CJ30" s="670"/>
      <c r="CK30" s="670"/>
      <c r="CL30" s="670"/>
      <c r="CM30" s="670"/>
      <c r="CN30" s="670"/>
      <c r="CO30" s="670"/>
      <c r="CP30" s="670"/>
      <c r="CQ30" s="670"/>
      <c r="CR30" s="670"/>
      <c r="CS30" s="670"/>
      <c r="CT30" s="670"/>
      <c r="CU30" s="670"/>
      <c r="CV30" s="670"/>
      <c r="CW30" s="670"/>
      <c r="CX30" s="670"/>
      <c r="CY30" s="671"/>
      <c r="CZ30" s="669" t="s">
        <v>479</v>
      </c>
      <c r="DA30" s="670"/>
      <c r="DB30" s="670"/>
      <c r="DC30" s="670"/>
      <c r="DD30" s="670"/>
      <c r="DE30" s="670"/>
      <c r="DF30" s="670"/>
      <c r="DG30" s="670"/>
      <c r="DH30" s="670"/>
      <c r="DI30" s="670"/>
      <c r="DJ30" s="670"/>
      <c r="DK30" s="670"/>
      <c r="DL30" s="670"/>
      <c r="DM30" s="670"/>
      <c r="DN30" s="670"/>
      <c r="DO30" s="670"/>
      <c r="DP30" s="670"/>
      <c r="DQ30" s="671"/>
    </row>
    <row r="31" spans="5:122" ht="23.25" customHeight="1">
      <c r="I31" s="710"/>
      <c r="J31" s="645"/>
      <c r="K31" s="645"/>
      <c r="L31" s="645"/>
      <c r="M31" s="645"/>
      <c r="N31" s="645"/>
      <c r="O31" s="645"/>
      <c r="P31" s="645"/>
      <c r="Q31" s="645"/>
      <c r="R31" s="645"/>
      <c r="S31" s="645"/>
      <c r="T31" s="645"/>
      <c r="U31" s="645"/>
      <c r="V31" s="645"/>
      <c r="W31" s="645"/>
      <c r="X31" s="645"/>
      <c r="Y31" s="645"/>
      <c r="Z31" s="711"/>
      <c r="AA31" s="710"/>
      <c r="AB31" s="645"/>
      <c r="AC31" s="645"/>
      <c r="AD31" s="645"/>
      <c r="AE31" s="645"/>
      <c r="AF31" s="645"/>
      <c r="AG31" s="645"/>
      <c r="AH31" s="645"/>
      <c r="AI31" s="645"/>
      <c r="AJ31" s="645"/>
      <c r="AK31" s="645"/>
      <c r="AL31" s="645"/>
      <c r="AM31" s="645"/>
      <c r="AN31" s="645"/>
      <c r="AO31" s="645"/>
      <c r="AP31" s="645"/>
      <c r="AQ31" s="645"/>
      <c r="AR31" s="711"/>
      <c r="AY31" s="7"/>
      <c r="AZ31" s="7"/>
      <c r="BF31" s="7"/>
      <c r="BX31" s="7"/>
      <c r="CH31" s="672"/>
      <c r="CI31" s="606"/>
      <c r="CJ31" s="606"/>
      <c r="CK31" s="606"/>
      <c r="CL31" s="606"/>
      <c r="CM31" s="606"/>
      <c r="CN31" s="606"/>
      <c r="CO31" s="606"/>
      <c r="CP31" s="606"/>
      <c r="CQ31" s="606"/>
      <c r="CR31" s="606"/>
      <c r="CS31" s="606"/>
      <c r="CT31" s="606"/>
      <c r="CU31" s="606"/>
      <c r="CV31" s="606"/>
      <c r="CW31" s="606"/>
      <c r="CX31" s="606"/>
      <c r="CY31" s="673"/>
      <c r="CZ31" s="672"/>
      <c r="DA31" s="606"/>
      <c r="DB31" s="606"/>
      <c r="DC31" s="606"/>
      <c r="DD31" s="606"/>
      <c r="DE31" s="606"/>
      <c r="DF31" s="606"/>
      <c r="DG31" s="606"/>
      <c r="DH31" s="606"/>
      <c r="DI31" s="606"/>
      <c r="DJ31" s="606"/>
      <c r="DK31" s="606"/>
      <c r="DL31" s="606"/>
      <c r="DM31" s="606"/>
      <c r="DN31" s="606"/>
      <c r="DO31" s="606"/>
      <c r="DP31" s="606"/>
      <c r="DQ31" s="673"/>
    </row>
    <row r="32" spans="5:122" ht="23.25" customHeight="1">
      <c r="I32" s="710"/>
      <c r="J32" s="645"/>
      <c r="K32" s="645"/>
      <c r="L32" s="645"/>
      <c r="M32" s="645"/>
      <c r="N32" s="645"/>
      <c r="O32" s="645"/>
      <c r="P32" s="645"/>
      <c r="Q32" s="645"/>
      <c r="R32" s="645"/>
      <c r="S32" s="645"/>
      <c r="T32" s="645"/>
      <c r="U32" s="645"/>
      <c r="V32" s="645"/>
      <c r="W32" s="645"/>
      <c r="X32" s="645"/>
      <c r="Y32" s="645"/>
      <c r="Z32" s="711"/>
      <c r="AA32" s="710"/>
      <c r="AB32" s="645"/>
      <c r="AC32" s="645"/>
      <c r="AD32" s="645"/>
      <c r="AE32" s="645"/>
      <c r="AF32" s="645"/>
      <c r="AG32" s="645"/>
      <c r="AH32" s="645"/>
      <c r="AI32" s="645"/>
      <c r="AJ32" s="645"/>
      <c r="AK32" s="645"/>
      <c r="AL32" s="645"/>
      <c r="AM32" s="645"/>
      <c r="AN32" s="645"/>
      <c r="AO32" s="645"/>
      <c r="AP32" s="645"/>
      <c r="AQ32" s="645"/>
      <c r="AR32" s="711"/>
      <c r="AY32" s="7"/>
      <c r="AZ32" s="7"/>
      <c r="BF32" s="7"/>
      <c r="BX32" s="7"/>
      <c r="CH32" s="672"/>
      <c r="CI32" s="606"/>
      <c r="CJ32" s="606"/>
      <c r="CK32" s="606"/>
      <c r="CL32" s="606"/>
      <c r="CM32" s="606"/>
      <c r="CN32" s="606"/>
      <c r="CO32" s="606"/>
      <c r="CP32" s="606"/>
      <c r="CQ32" s="606"/>
      <c r="CR32" s="606"/>
      <c r="CS32" s="606"/>
      <c r="CT32" s="606"/>
      <c r="CU32" s="606"/>
      <c r="CV32" s="606"/>
      <c r="CW32" s="606"/>
      <c r="CX32" s="606"/>
      <c r="CY32" s="673"/>
      <c r="CZ32" s="672"/>
      <c r="DA32" s="606"/>
      <c r="DB32" s="606"/>
      <c r="DC32" s="606"/>
      <c r="DD32" s="606"/>
      <c r="DE32" s="606"/>
      <c r="DF32" s="606"/>
      <c r="DG32" s="606"/>
      <c r="DH32" s="606"/>
      <c r="DI32" s="606"/>
      <c r="DJ32" s="606"/>
      <c r="DK32" s="606"/>
      <c r="DL32" s="606"/>
      <c r="DM32" s="606"/>
      <c r="DN32" s="606"/>
      <c r="DO32" s="606"/>
      <c r="DP32" s="606"/>
      <c r="DQ32" s="673"/>
    </row>
    <row r="33" spans="6:122" ht="23.25" customHeight="1">
      <c r="F33" s="17"/>
      <c r="G33" s="17"/>
      <c r="H33" s="17"/>
      <c r="I33" s="357"/>
      <c r="J33" s="358"/>
      <c r="K33" s="358"/>
      <c r="L33" s="358"/>
      <c r="M33" s="358"/>
      <c r="N33" s="358"/>
      <c r="O33" s="358"/>
      <c r="P33" s="358"/>
      <c r="Q33" s="358"/>
      <c r="R33" s="358"/>
      <c r="S33" s="358"/>
      <c r="T33" s="358"/>
      <c r="U33" s="358"/>
      <c r="V33" s="358"/>
      <c r="W33" s="358"/>
      <c r="X33" s="358"/>
      <c r="Y33" s="358"/>
      <c r="Z33" s="359"/>
      <c r="AA33" s="357"/>
      <c r="AB33" s="358"/>
      <c r="AC33" s="358"/>
      <c r="AD33" s="358"/>
      <c r="AE33" s="358"/>
      <c r="AF33" s="358"/>
      <c r="AG33" s="358"/>
      <c r="AH33" s="358"/>
      <c r="AI33" s="358"/>
      <c r="AJ33" s="358"/>
      <c r="AK33" s="358"/>
      <c r="AL33" s="358"/>
      <c r="AM33" s="358"/>
      <c r="AN33" s="358"/>
      <c r="AO33" s="358"/>
      <c r="AP33" s="358"/>
      <c r="AQ33" s="358"/>
      <c r="AR33" s="359"/>
      <c r="AY33" s="7"/>
      <c r="AZ33" s="7"/>
      <c r="BF33" s="7"/>
      <c r="BX33" s="7"/>
      <c r="CE33" s="17"/>
      <c r="CF33" s="17"/>
      <c r="CG33" s="17"/>
      <c r="CH33" s="674"/>
      <c r="CI33" s="675"/>
      <c r="CJ33" s="675"/>
      <c r="CK33" s="675"/>
      <c r="CL33" s="675"/>
      <c r="CM33" s="675"/>
      <c r="CN33" s="675"/>
      <c r="CO33" s="675"/>
      <c r="CP33" s="675"/>
      <c r="CQ33" s="675"/>
      <c r="CR33" s="675"/>
      <c r="CS33" s="675"/>
      <c r="CT33" s="675"/>
      <c r="CU33" s="675"/>
      <c r="CV33" s="675"/>
      <c r="CW33" s="675"/>
      <c r="CX33" s="675"/>
      <c r="CY33" s="676"/>
      <c r="CZ33" s="674"/>
      <c r="DA33" s="675"/>
      <c r="DB33" s="675"/>
      <c r="DC33" s="675"/>
      <c r="DD33" s="675"/>
      <c r="DE33" s="675"/>
      <c r="DF33" s="675"/>
      <c r="DG33" s="675"/>
      <c r="DH33" s="675"/>
      <c r="DI33" s="675"/>
      <c r="DJ33" s="675"/>
      <c r="DK33" s="675"/>
      <c r="DL33" s="675"/>
      <c r="DM33" s="675"/>
      <c r="DN33" s="675"/>
      <c r="DO33" s="675"/>
      <c r="DP33" s="675"/>
      <c r="DQ33" s="676"/>
    </row>
    <row r="34" spans="6:122" ht="18.75" customHeight="1">
      <c r="F34" s="17"/>
      <c r="G34" s="17"/>
      <c r="H34" s="17"/>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Y34" s="7"/>
      <c r="AZ34" s="7"/>
      <c r="BF34" s="7"/>
      <c r="BX34" s="7"/>
      <c r="CE34" s="17"/>
      <c r="CF34" s="17"/>
      <c r="CG34" s="17"/>
      <c r="CH34" s="217"/>
      <c r="CI34" s="217"/>
      <c r="CJ34" s="217"/>
      <c r="CK34" s="217"/>
      <c r="CL34" s="217"/>
      <c r="CM34" s="217"/>
      <c r="CN34" s="217"/>
      <c r="CO34" s="217"/>
      <c r="CP34" s="217"/>
      <c r="CQ34" s="217"/>
      <c r="CR34" s="217"/>
      <c r="CS34" s="217"/>
      <c r="CT34" s="217"/>
      <c r="CU34" s="217"/>
      <c r="CV34" s="217"/>
      <c r="CW34" s="217"/>
      <c r="CX34" s="217"/>
      <c r="CY34" s="217"/>
      <c r="CZ34" s="217"/>
      <c r="DA34" s="217"/>
      <c r="DB34" s="217"/>
      <c r="DC34" s="217"/>
      <c r="DD34" s="217"/>
      <c r="DE34" s="217"/>
      <c r="DF34" s="217"/>
      <c r="DG34" s="217"/>
      <c r="DH34" s="217"/>
      <c r="DI34" s="217"/>
      <c r="DJ34" s="217"/>
      <c r="DK34" s="217"/>
      <c r="DL34" s="217"/>
      <c r="DM34" s="217"/>
      <c r="DN34" s="217"/>
      <c r="DO34" s="217"/>
      <c r="DP34" s="217"/>
      <c r="DQ34" s="217"/>
    </row>
    <row r="35" spans="6:122">
      <c r="F35" t="s">
        <v>873</v>
      </c>
      <c r="AY35" s="7"/>
      <c r="AZ35" s="7"/>
      <c r="BF35" s="7"/>
      <c r="BX35" s="7"/>
      <c r="CE35" t="s">
        <v>873</v>
      </c>
    </row>
    <row r="36" spans="6:122" ht="22.5" customHeight="1">
      <c r="F36" s="253" t="s">
        <v>868</v>
      </c>
      <c r="G36" s="253"/>
      <c r="H36" s="253"/>
      <c r="I36" s="253"/>
      <c r="J36" s="253" t="s">
        <v>870</v>
      </c>
      <c r="K36" s="253"/>
      <c r="L36" s="253"/>
      <c r="M36" s="253"/>
      <c r="N36" s="253"/>
      <c r="O36" s="253"/>
      <c r="P36" s="253"/>
      <c r="Q36" s="253"/>
      <c r="R36" s="253"/>
      <c r="S36" s="253"/>
      <c r="T36" s="253"/>
      <c r="U36" s="253"/>
      <c r="V36" s="253"/>
      <c r="W36" s="253"/>
      <c r="X36" s="253"/>
      <c r="Y36" s="253"/>
      <c r="Z36" s="253"/>
      <c r="AA36" s="253"/>
      <c r="AB36" s="253" t="s">
        <v>872</v>
      </c>
      <c r="AC36" s="253"/>
      <c r="AD36" s="253"/>
      <c r="AE36" s="253"/>
      <c r="AF36" s="253"/>
      <c r="AG36" s="253"/>
      <c r="AH36" s="253"/>
      <c r="AI36" s="253"/>
      <c r="AJ36" s="253"/>
      <c r="AK36" s="253"/>
      <c r="AL36" s="253"/>
      <c r="AM36" s="253"/>
      <c r="AN36" s="253"/>
      <c r="AO36" s="253"/>
      <c r="AP36" s="253"/>
      <c r="AQ36" s="253"/>
      <c r="AR36" s="253"/>
      <c r="AS36" s="253"/>
      <c r="AY36" s="7"/>
      <c r="AZ36" s="7"/>
      <c r="BF36" s="7"/>
      <c r="BX36" s="7"/>
      <c r="CE36" s="253" t="s">
        <v>5</v>
      </c>
      <c r="CF36" s="253"/>
      <c r="CG36" s="253"/>
      <c r="CH36" s="253"/>
      <c r="CI36" s="253" t="s">
        <v>870</v>
      </c>
      <c r="CJ36" s="253"/>
      <c r="CK36" s="253"/>
      <c r="CL36" s="253"/>
      <c r="CM36" s="253"/>
      <c r="CN36" s="253"/>
      <c r="CO36" s="253"/>
      <c r="CP36" s="253"/>
      <c r="CQ36" s="253"/>
      <c r="CR36" s="253"/>
      <c r="CS36" s="253"/>
      <c r="CT36" s="253"/>
      <c r="CU36" s="253"/>
      <c r="CV36" s="253"/>
      <c r="CW36" s="253"/>
      <c r="CX36" s="253"/>
      <c r="CY36" s="253"/>
      <c r="CZ36" s="253"/>
      <c r="DA36" s="253" t="s">
        <v>872</v>
      </c>
      <c r="DB36" s="253"/>
      <c r="DC36" s="253"/>
      <c r="DD36" s="253"/>
      <c r="DE36" s="253"/>
      <c r="DF36" s="253"/>
      <c r="DG36" s="253"/>
      <c r="DH36" s="253"/>
      <c r="DI36" s="253"/>
      <c r="DJ36" s="253"/>
      <c r="DK36" s="253"/>
      <c r="DL36" s="253"/>
      <c r="DM36" s="253"/>
      <c r="DN36" s="253"/>
      <c r="DO36" s="253"/>
      <c r="DP36" s="253"/>
      <c r="DQ36" s="253"/>
      <c r="DR36" s="253"/>
    </row>
    <row r="37" spans="6:122" ht="49.5" customHeight="1">
      <c r="F37" s="253"/>
      <c r="G37" s="253"/>
      <c r="H37" s="253"/>
      <c r="I37" s="253"/>
      <c r="J37" s="253" t="s">
        <v>869</v>
      </c>
      <c r="K37" s="253"/>
      <c r="L37" s="253"/>
      <c r="M37" s="253"/>
      <c r="N37" s="253"/>
      <c r="O37" s="253"/>
      <c r="P37" s="253"/>
      <c r="Q37" s="253"/>
      <c r="R37" s="253"/>
      <c r="S37" s="253"/>
      <c r="T37" s="253"/>
      <c r="U37" s="253"/>
      <c r="V37" s="253"/>
      <c r="W37" s="667" t="s">
        <v>881</v>
      </c>
      <c r="X37" s="667"/>
      <c r="Y37" s="667"/>
      <c r="Z37" s="667"/>
      <c r="AA37" s="667"/>
      <c r="AB37" s="252" t="s">
        <v>883</v>
      </c>
      <c r="AC37" s="253"/>
      <c r="AD37" s="253"/>
      <c r="AE37" s="253"/>
      <c r="AF37" s="253"/>
      <c r="AG37" s="253"/>
      <c r="AH37" s="253"/>
      <c r="AI37" s="253"/>
      <c r="AJ37" s="253"/>
      <c r="AK37" s="253"/>
      <c r="AL37" s="253"/>
      <c r="AM37" s="253"/>
      <c r="AN37" s="253"/>
      <c r="AO37" s="668" t="s">
        <v>882</v>
      </c>
      <c r="AP37" s="668"/>
      <c r="AQ37" s="668"/>
      <c r="AR37" s="668"/>
      <c r="AS37" s="668"/>
      <c r="AY37" s="7"/>
      <c r="AZ37" s="7"/>
      <c r="BF37" s="7"/>
      <c r="BX37" s="7"/>
      <c r="CE37" s="253"/>
      <c r="CF37" s="253"/>
      <c r="CG37" s="253"/>
      <c r="CH37" s="253"/>
      <c r="CI37" s="253" t="s">
        <v>866</v>
      </c>
      <c r="CJ37" s="253"/>
      <c r="CK37" s="253"/>
      <c r="CL37" s="253"/>
      <c r="CM37" s="253"/>
      <c r="CN37" s="253"/>
      <c r="CO37" s="253"/>
      <c r="CP37" s="253"/>
      <c r="CQ37" s="253"/>
      <c r="CR37" s="253"/>
      <c r="CS37" s="253"/>
      <c r="CT37" s="253"/>
      <c r="CU37" s="253"/>
      <c r="CV37" s="667" t="s">
        <v>881</v>
      </c>
      <c r="CW37" s="667"/>
      <c r="CX37" s="667"/>
      <c r="CY37" s="667"/>
      <c r="CZ37" s="667"/>
      <c r="DA37" s="252" t="s">
        <v>883</v>
      </c>
      <c r="DB37" s="253"/>
      <c r="DC37" s="253"/>
      <c r="DD37" s="253"/>
      <c r="DE37" s="253"/>
      <c r="DF37" s="253"/>
      <c r="DG37" s="253"/>
      <c r="DH37" s="253"/>
      <c r="DI37" s="253"/>
      <c r="DJ37" s="253"/>
      <c r="DK37" s="253"/>
      <c r="DL37" s="253"/>
      <c r="DM37" s="253"/>
      <c r="DN37" s="668" t="s">
        <v>882</v>
      </c>
      <c r="DO37" s="668"/>
      <c r="DP37" s="668"/>
      <c r="DQ37" s="668"/>
      <c r="DR37" s="668"/>
    </row>
    <row r="38" spans="6:122" ht="110.1" customHeight="1">
      <c r="F38" s="253" t="s">
        <v>871</v>
      </c>
      <c r="G38" s="253"/>
      <c r="H38" s="253"/>
      <c r="I38" s="253"/>
      <c r="J38" s="297" t="str">
        <f>IF(②申請書３!I3="","",②申請書３!I3)</f>
        <v/>
      </c>
      <c r="K38" s="297"/>
      <c r="L38" s="297"/>
      <c r="M38" s="297"/>
      <c r="N38" s="297"/>
      <c r="O38" s="297"/>
      <c r="P38" s="297"/>
      <c r="Q38" s="297"/>
      <c r="R38" s="297"/>
      <c r="S38" s="297"/>
      <c r="T38" s="297"/>
      <c r="U38" s="297"/>
      <c r="V38" s="297"/>
      <c r="W38" s="659">
        <f>IF(②申請書３!AM3="","",②申請書３!AM3)</f>
        <v>0</v>
      </c>
      <c r="X38" s="659"/>
      <c r="Y38" s="659"/>
      <c r="Z38" s="659"/>
      <c r="AA38" s="659"/>
      <c r="AB38" s="292"/>
      <c r="AC38" s="292"/>
      <c r="AD38" s="292"/>
      <c r="AE38" s="292"/>
      <c r="AF38" s="292"/>
      <c r="AG38" s="292"/>
      <c r="AH38" s="292"/>
      <c r="AI38" s="292"/>
      <c r="AJ38" s="292"/>
      <c r="AK38" s="292"/>
      <c r="AL38" s="292"/>
      <c r="AM38" s="292"/>
      <c r="AN38" s="292"/>
      <c r="AO38" s="712"/>
      <c r="AP38" s="712"/>
      <c r="AQ38" s="712"/>
      <c r="AR38" s="712"/>
      <c r="AS38" s="712"/>
      <c r="AY38" s="7"/>
      <c r="AZ38" s="7"/>
      <c r="BF38" s="7"/>
      <c r="BX38" s="7"/>
      <c r="CE38" s="253" t="s">
        <v>58</v>
      </c>
      <c r="CF38" s="253"/>
      <c r="CG38" s="253"/>
      <c r="CH38" s="253"/>
      <c r="CI38" s="297"/>
      <c r="CJ38" s="297"/>
      <c r="CK38" s="297"/>
      <c r="CL38" s="297"/>
      <c r="CM38" s="297"/>
      <c r="CN38" s="297"/>
      <c r="CO38" s="297"/>
      <c r="CP38" s="297"/>
      <c r="CQ38" s="297"/>
      <c r="CR38" s="297"/>
      <c r="CS38" s="297"/>
      <c r="CT38" s="297"/>
      <c r="CU38" s="297"/>
      <c r="CV38" s="659"/>
      <c r="CW38" s="659"/>
      <c r="CX38" s="659"/>
      <c r="CY38" s="659"/>
      <c r="CZ38" s="659"/>
      <c r="DA38" s="660"/>
      <c r="DB38" s="660"/>
      <c r="DC38" s="660"/>
      <c r="DD38" s="660"/>
      <c r="DE38" s="660"/>
      <c r="DF38" s="660"/>
      <c r="DG38" s="660"/>
      <c r="DH38" s="660"/>
      <c r="DI38" s="660"/>
      <c r="DJ38" s="660"/>
      <c r="DK38" s="660"/>
      <c r="DL38" s="660"/>
      <c r="DM38" s="660"/>
      <c r="DN38" s="666"/>
      <c r="DO38" s="666"/>
      <c r="DP38" s="666"/>
      <c r="DQ38" s="666"/>
      <c r="DR38" s="666"/>
    </row>
    <row r="39" spans="6:122" ht="110.1" customHeight="1">
      <c r="F39" s="253" t="s">
        <v>59</v>
      </c>
      <c r="G39" s="253"/>
      <c r="H39" s="253"/>
      <c r="I39" s="253"/>
      <c r="J39" s="297" t="str">
        <f>IF(②申請書３!I4="","",②申請書３!I4)</f>
        <v/>
      </c>
      <c r="K39" s="297"/>
      <c r="L39" s="297"/>
      <c r="M39" s="297"/>
      <c r="N39" s="297"/>
      <c r="O39" s="297"/>
      <c r="P39" s="297"/>
      <c r="Q39" s="297"/>
      <c r="R39" s="297"/>
      <c r="S39" s="297"/>
      <c r="T39" s="297"/>
      <c r="U39" s="297"/>
      <c r="V39" s="297"/>
      <c r="W39" s="659">
        <f>IF(②申請書３!AM4="","",②申請書３!AM4)</f>
        <v>0</v>
      </c>
      <c r="X39" s="659"/>
      <c r="Y39" s="659"/>
      <c r="Z39" s="659"/>
      <c r="AA39" s="659"/>
      <c r="AB39" s="292"/>
      <c r="AC39" s="292"/>
      <c r="AD39" s="292"/>
      <c r="AE39" s="292"/>
      <c r="AF39" s="292"/>
      <c r="AG39" s="292"/>
      <c r="AH39" s="292"/>
      <c r="AI39" s="292"/>
      <c r="AJ39" s="292"/>
      <c r="AK39" s="292"/>
      <c r="AL39" s="292"/>
      <c r="AM39" s="292"/>
      <c r="AN39" s="292"/>
      <c r="AO39" s="712"/>
      <c r="AP39" s="712"/>
      <c r="AQ39" s="712"/>
      <c r="AR39" s="712"/>
      <c r="AS39" s="712"/>
      <c r="CE39" s="253" t="s">
        <v>59</v>
      </c>
      <c r="CF39" s="253"/>
      <c r="CG39" s="253"/>
      <c r="CH39" s="253"/>
      <c r="CI39" s="297" t="s">
        <v>897</v>
      </c>
      <c r="CJ39" s="297"/>
      <c r="CK39" s="297"/>
      <c r="CL39" s="297"/>
      <c r="CM39" s="297"/>
      <c r="CN39" s="297"/>
      <c r="CO39" s="297"/>
      <c r="CP39" s="297"/>
      <c r="CQ39" s="297"/>
      <c r="CR39" s="297"/>
      <c r="CS39" s="297"/>
      <c r="CT39" s="297"/>
      <c r="CU39" s="297"/>
      <c r="CV39" s="659"/>
      <c r="CW39" s="659"/>
      <c r="CX39" s="659"/>
      <c r="CY39" s="659"/>
      <c r="CZ39" s="659"/>
      <c r="DA39" s="297"/>
      <c r="DB39" s="297"/>
      <c r="DC39" s="297"/>
      <c r="DD39" s="297"/>
      <c r="DE39" s="297"/>
      <c r="DF39" s="297"/>
      <c r="DG39" s="297"/>
      <c r="DH39" s="297"/>
      <c r="DI39" s="297"/>
      <c r="DJ39" s="297"/>
      <c r="DK39" s="297"/>
      <c r="DL39" s="297"/>
      <c r="DM39" s="297"/>
      <c r="DN39" s="666"/>
      <c r="DO39" s="666"/>
      <c r="DP39" s="666"/>
      <c r="DQ39" s="666"/>
      <c r="DR39" s="666"/>
    </row>
    <row r="40" spans="6:122" ht="110.1" customHeight="1">
      <c r="F40" s="253" t="s">
        <v>60</v>
      </c>
      <c r="G40" s="253"/>
      <c r="H40" s="253"/>
      <c r="I40" s="253"/>
      <c r="J40" s="297" t="str">
        <f>IF(②申請書３!I5="","",②申請書３!I5)</f>
        <v/>
      </c>
      <c r="K40" s="297"/>
      <c r="L40" s="297"/>
      <c r="M40" s="297"/>
      <c r="N40" s="297"/>
      <c r="O40" s="297"/>
      <c r="P40" s="297"/>
      <c r="Q40" s="297"/>
      <c r="R40" s="297"/>
      <c r="S40" s="297"/>
      <c r="T40" s="297"/>
      <c r="U40" s="297"/>
      <c r="V40" s="297"/>
      <c r="W40" s="659">
        <f>IF(②申請書３!AM5="","",②申請書３!AM5)</f>
        <v>0</v>
      </c>
      <c r="X40" s="659"/>
      <c r="Y40" s="659"/>
      <c r="Z40" s="659"/>
      <c r="AA40" s="659"/>
      <c r="AB40" s="292"/>
      <c r="AC40" s="292"/>
      <c r="AD40" s="292"/>
      <c r="AE40" s="292"/>
      <c r="AF40" s="292"/>
      <c r="AG40" s="292"/>
      <c r="AH40" s="292"/>
      <c r="AI40" s="292"/>
      <c r="AJ40" s="292"/>
      <c r="AK40" s="292"/>
      <c r="AL40" s="292"/>
      <c r="AM40" s="292"/>
      <c r="AN40" s="292"/>
      <c r="AO40" s="712"/>
      <c r="AP40" s="712"/>
      <c r="AQ40" s="712"/>
      <c r="AR40" s="712"/>
      <c r="AS40" s="712"/>
      <c r="CE40" s="253" t="s">
        <v>60</v>
      </c>
      <c r="CF40" s="253"/>
      <c r="CG40" s="253"/>
      <c r="CH40" s="253"/>
      <c r="CI40" s="297" t="s">
        <v>897</v>
      </c>
      <c r="CJ40" s="297"/>
      <c r="CK40" s="297"/>
      <c r="CL40" s="297"/>
      <c r="CM40" s="297"/>
      <c r="CN40" s="297"/>
      <c r="CO40" s="297"/>
      <c r="CP40" s="297"/>
      <c r="CQ40" s="297"/>
      <c r="CR40" s="297"/>
      <c r="CS40" s="297"/>
      <c r="CT40" s="297"/>
      <c r="CU40" s="297"/>
      <c r="CV40" s="659"/>
      <c r="CW40" s="659"/>
      <c r="CX40" s="659"/>
      <c r="CY40" s="659"/>
      <c r="CZ40" s="659"/>
      <c r="DA40" s="297" t="s">
        <v>897</v>
      </c>
      <c r="DB40" s="297"/>
      <c r="DC40" s="297"/>
      <c r="DD40" s="297"/>
      <c r="DE40" s="297"/>
      <c r="DF40" s="297"/>
      <c r="DG40" s="297"/>
      <c r="DH40" s="297"/>
      <c r="DI40" s="297"/>
      <c r="DJ40" s="297"/>
      <c r="DK40" s="297"/>
      <c r="DL40" s="297"/>
      <c r="DM40" s="297"/>
      <c r="DN40" s="666"/>
      <c r="DO40" s="666"/>
      <c r="DP40" s="666"/>
      <c r="DQ40" s="666"/>
      <c r="DR40" s="666"/>
    </row>
    <row r="41" spans="6:122" ht="110.1" customHeight="1">
      <c r="F41" s="253" t="s">
        <v>61</v>
      </c>
      <c r="G41" s="253"/>
      <c r="H41" s="253"/>
      <c r="I41" s="253"/>
      <c r="J41" s="297" t="str">
        <f>IF(②申請書３!I6="","",②申請書３!I6)</f>
        <v/>
      </c>
      <c r="K41" s="297"/>
      <c r="L41" s="297"/>
      <c r="M41" s="297"/>
      <c r="N41" s="297"/>
      <c r="O41" s="297"/>
      <c r="P41" s="297"/>
      <c r="Q41" s="297"/>
      <c r="R41" s="297"/>
      <c r="S41" s="297"/>
      <c r="T41" s="297"/>
      <c r="U41" s="297"/>
      <c r="V41" s="297"/>
      <c r="W41" s="659">
        <f>IF(②申請書３!AM6="","",②申請書３!AM6)</f>
        <v>0</v>
      </c>
      <c r="X41" s="659"/>
      <c r="Y41" s="659"/>
      <c r="Z41" s="659"/>
      <c r="AA41" s="659"/>
      <c r="AB41" s="292"/>
      <c r="AC41" s="292"/>
      <c r="AD41" s="292"/>
      <c r="AE41" s="292"/>
      <c r="AF41" s="292"/>
      <c r="AG41" s="292"/>
      <c r="AH41" s="292"/>
      <c r="AI41" s="292"/>
      <c r="AJ41" s="292"/>
      <c r="AK41" s="292"/>
      <c r="AL41" s="292"/>
      <c r="AM41" s="292"/>
      <c r="AN41" s="292"/>
      <c r="AO41" s="712"/>
      <c r="AP41" s="712"/>
      <c r="AQ41" s="712"/>
      <c r="AR41" s="712"/>
      <c r="AS41" s="712"/>
      <c r="CE41" s="253" t="s">
        <v>61</v>
      </c>
      <c r="CF41" s="253"/>
      <c r="CG41" s="253"/>
      <c r="CH41" s="253"/>
      <c r="CI41" s="297" t="s">
        <v>897</v>
      </c>
      <c r="CJ41" s="297"/>
      <c r="CK41" s="297"/>
      <c r="CL41" s="297"/>
      <c r="CM41" s="297"/>
      <c r="CN41" s="297"/>
      <c r="CO41" s="297"/>
      <c r="CP41" s="297"/>
      <c r="CQ41" s="297"/>
      <c r="CR41" s="297"/>
      <c r="CS41" s="297"/>
      <c r="CT41" s="297"/>
      <c r="CU41" s="297"/>
      <c r="CV41" s="659">
        <v>200000</v>
      </c>
      <c r="CW41" s="659"/>
      <c r="CX41" s="659"/>
      <c r="CY41" s="659"/>
      <c r="CZ41" s="659"/>
      <c r="DA41" s="297" t="s">
        <v>897</v>
      </c>
      <c r="DB41" s="297"/>
      <c r="DC41" s="297"/>
      <c r="DD41" s="297"/>
      <c r="DE41" s="297"/>
      <c r="DF41" s="297"/>
      <c r="DG41" s="297"/>
      <c r="DH41" s="297"/>
      <c r="DI41" s="297"/>
      <c r="DJ41" s="297"/>
      <c r="DK41" s="297"/>
      <c r="DL41" s="297"/>
      <c r="DM41" s="297"/>
      <c r="DN41" s="666"/>
      <c r="DO41" s="666"/>
      <c r="DP41" s="666"/>
      <c r="DQ41" s="666"/>
      <c r="DR41" s="666"/>
    </row>
    <row r="42" spans="6:122" ht="110.1" customHeight="1">
      <c r="F42" s="253" t="s">
        <v>62</v>
      </c>
      <c r="G42" s="253"/>
      <c r="H42" s="253"/>
      <c r="I42" s="253"/>
      <c r="J42" s="297" t="str">
        <f>IF(②申請書３!I7="","",②申請書３!I7)</f>
        <v/>
      </c>
      <c r="K42" s="297"/>
      <c r="L42" s="297"/>
      <c r="M42" s="297"/>
      <c r="N42" s="297"/>
      <c r="O42" s="297"/>
      <c r="P42" s="297"/>
      <c r="Q42" s="297"/>
      <c r="R42" s="297"/>
      <c r="S42" s="297"/>
      <c r="T42" s="297"/>
      <c r="U42" s="297"/>
      <c r="V42" s="297"/>
      <c r="W42" s="659">
        <f>IF(②申請書３!AM7="","",②申請書３!AM7)</f>
        <v>0</v>
      </c>
      <c r="X42" s="659"/>
      <c r="Y42" s="659"/>
      <c r="Z42" s="659"/>
      <c r="AA42" s="659"/>
      <c r="AB42" s="292"/>
      <c r="AC42" s="292"/>
      <c r="AD42" s="292"/>
      <c r="AE42" s="292"/>
      <c r="AF42" s="292"/>
      <c r="AG42" s="292"/>
      <c r="AH42" s="292"/>
      <c r="AI42" s="292"/>
      <c r="AJ42" s="292"/>
      <c r="AK42" s="292"/>
      <c r="AL42" s="292"/>
      <c r="AM42" s="292"/>
      <c r="AN42" s="292"/>
      <c r="AO42" s="712"/>
      <c r="AP42" s="712"/>
      <c r="AQ42" s="712"/>
      <c r="AR42" s="712"/>
      <c r="AS42" s="712"/>
      <c r="CE42" s="253" t="s">
        <v>62</v>
      </c>
      <c r="CF42" s="253"/>
      <c r="CG42" s="253"/>
      <c r="CH42" s="253"/>
      <c r="CI42" s="387" t="s">
        <v>898</v>
      </c>
      <c r="CJ42" s="388"/>
      <c r="CK42" s="388"/>
      <c r="CL42" s="388"/>
      <c r="CM42" s="388"/>
      <c r="CN42" s="388"/>
      <c r="CO42" s="388"/>
      <c r="CP42" s="388"/>
      <c r="CQ42" s="388"/>
      <c r="CR42" s="388"/>
      <c r="CS42" s="388"/>
      <c r="CT42" s="388"/>
      <c r="CU42" s="389"/>
      <c r="CV42" s="659">
        <v>148844</v>
      </c>
      <c r="CW42" s="659"/>
      <c r="CX42" s="659"/>
      <c r="CY42" s="659"/>
      <c r="CZ42" s="659"/>
      <c r="DA42" s="297" t="s">
        <v>897</v>
      </c>
      <c r="DB42" s="297"/>
      <c r="DC42" s="297"/>
      <c r="DD42" s="297"/>
      <c r="DE42" s="297"/>
      <c r="DF42" s="297"/>
      <c r="DG42" s="297"/>
      <c r="DH42" s="297"/>
      <c r="DI42" s="297"/>
      <c r="DJ42" s="297"/>
      <c r="DK42" s="297"/>
      <c r="DL42" s="297"/>
      <c r="DM42" s="297"/>
      <c r="DN42" s="666">
        <v>190000</v>
      </c>
      <c r="DO42" s="666"/>
      <c r="DP42" s="666"/>
      <c r="DQ42" s="666"/>
      <c r="DR42" s="666"/>
    </row>
    <row r="43" spans="6:122" ht="110.1" customHeight="1">
      <c r="F43" s="253" t="s">
        <v>63</v>
      </c>
      <c r="G43" s="253"/>
      <c r="H43" s="253"/>
      <c r="I43" s="253"/>
      <c r="J43" s="297" t="str">
        <f>IF(②申請書３!I8="","",②申請書３!I8)</f>
        <v/>
      </c>
      <c r="K43" s="297"/>
      <c r="L43" s="297"/>
      <c r="M43" s="297"/>
      <c r="N43" s="297"/>
      <c r="O43" s="297"/>
      <c r="P43" s="297"/>
      <c r="Q43" s="297"/>
      <c r="R43" s="297"/>
      <c r="S43" s="297"/>
      <c r="T43" s="297"/>
      <c r="U43" s="297"/>
      <c r="V43" s="297"/>
      <c r="W43" s="659">
        <f>IF(②申請書３!AM8="","",②申請書３!AM8)</f>
        <v>0</v>
      </c>
      <c r="X43" s="659"/>
      <c r="Y43" s="659"/>
      <c r="Z43" s="659"/>
      <c r="AA43" s="659"/>
      <c r="AB43" s="292"/>
      <c r="AC43" s="292"/>
      <c r="AD43" s="292"/>
      <c r="AE43" s="292"/>
      <c r="AF43" s="292"/>
      <c r="AG43" s="292"/>
      <c r="AH43" s="292"/>
      <c r="AI43" s="292"/>
      <c r="AJ43" s="292"/>
      <c r="AK43" s="292"/>
      <c r="AL43" s="292"/>
      <c r="AM43" s="292"/>
      <c r="AN43" s="292"/>
      <c r="AO43" s="712"/>
      <c r="AP43" s="712"/>
      <c r="AQ43" s="712"/>
      <c r="AR43" s="712"/>
      <c r="AS43" s="712"/>
      <c r="CE43" s="253" t="s">
        <v>63</v>
      </c>
      <c r="CF43" s="253"/>
      <c r="CG43" s="253"/>
      <c r="CH43" s="253"/>
      <c r="CI43" s="387" t="s">
        <v>899</v>
      </c>
      <c r="CJ43" s="388"/>
      <c r="CK43" s="388"/>
      <c r="CL43" s="388"/>
      <c r="CM43" s="388"/>
      <c r="CN43" s="388"/>
      <c r="CO43" s="388"/>
      <c r="CP43" s="388"/>
      <c r="CQ43" s="388"/>
      <c r="CR43" s="388"/>
      <c r="CS43" s="388"/>
      <c r="CT43" s="388"/>
      <c r="CU43" s="389"/>
      <c r="CV43" s="659"/>
      <c r="CW43" s="659"/>
      <c r="CX43" s="659"/>
      <c r="CY43" s="659"/>
      <c r="CZ43" s="659"/>
      <c r="DA43" s="387" t="s">
        <v>898</v>
      </c>
      <c r="DB43" s="388"/>
      <c r="DC43" s="388"/>
      <c r="DD43" s="388"/>
      <c r="DE43" s="388"/>
      <c r="DF43" s="388"/>
      <c r="DG43" s="388"/>
      <c r="DH43" s="388"/>
      <c r="DI43" s="388"/>
      <c r="DJ43" s="388"/>
      <c r="DK43" s="388"/>
      <c r="DL43" s="388"/>
      <c r="DM43" s="389"/>
      <c r="DN43" s="666">
        <v>160000</v>
      </c>
      <c r="DO43" s="666"/>
      <c r="DP43" s="666"/>
      <c r="DQ43" s="666"/>
      <c r="DR43" s="666"/>
    </row>
    <row r="44" spans="6:122" ht="110.1" customHeight="1">
      <c r="F44" s="253" t="s">
        <v>875</v>
      </c>
      <c r="G44" s="253"/>
      <c r="H44" s="253"/>
      <c r="I44" s="253"/>
      <c r="J44" s="297" t="str">
        <f>IF(②申請書３!I9="","",②申請書３!I9)</f>
        <v/>
      </c>
      <c r="K44" s="297"/>
      <c r="L44" s="297"/>
      <c r="M44" s="297"/>
      <c r="N44" s="297"/>
      <c r="O44" s="297"/>
      <c r="P44" s="297"/>
      <c r="Q44" s="297"/>
      <c r="R44" s="297"/>
      <c r="S44" s="297"/>
      <c r="T44" s="297"/>
      <c r="U44" s="297"/>
      <c r="V44" s="297"/>
      <c r="W44" s="659">
        <f>IF(②申請書３!AM9="","",②申請書３!AM9)</f>
        <v>0</v>
      </c>
      <c r="X44" s="659"/>
      <c r="Y44" s="659"/>
      <c r="Z44" s="659"/>
      <c r="AA44" s="659"/>
      <c r="AB44" s="292"/>
      <c r="AC44" s="292"/>
      <c r="AD44" s="292"/>
      <c r="AE44" s="292"/>
      <c r="AF44" s="292"/>
      <c r="AG44" s="292"/>
      <c r="AH44" s="292"/>
      <c r="AI44" s="292"/>
      <c r="AJ44" s="292"/>
      <c r="AK44" s="292"/>
      <c r="AL44" s="292"/>
      <c r="AM44" s="292"/>
      <c r="AN44" s="292"/>
      <c r="AO44" s="661"/>
      <c r="AP44" s="661"/>
      <c r="AQ44" s="661"/>
      <c r="AR44" s="661"/>
      <c r="AS44" s="661"/>
      <c r="CE44" s="253" t="s">
        <v>875</v>
      </c>
      <c r="CF44" s="253"/>
      <c r="CG44" s="253"/>
      <c r="CH44" s="253"/>
      <c r="CI44" s="663" t="s">
        <v>900</v>
      </c>
      <c r="CJ44" s="664"/>
      <c r="CK44" s="664"/>
      <c r="CL44" s="664"/>
      <c r="CM44" s="664"/>
      <c r="CN44" s="664"/>
      <c r="CO44" s="664"/>
      <c r="CP44" s="664"/>
      <c r="CQ44" s="664"/>
      <c r="CR44" s="664"/>
      <c r="CS44" s="664"/>
      <c r="CT44" s="664"/>
      <c r="CU44" s="665"/>
      <c r="CV44" s="659">
        <v>412000</v>
      </c>
      <c r="CW44" s="659"/>
      <c r="CX44" s="659"/>
      <c r="CY44" s="659"/>
      <c r="CZ44" s="659"/>
      <c r="DA44" s="387" t="s">
        <v>899</v>
      </c>
      <c r="DB44" s="388"/>
      <c r="DC44" s="388"/>
      <c r="DD44" s="388"/>
      <c r="DE44" s="388"/>
      <c r="DF44" s="388"/>
      <c r="DG44" s="388"/>
      <c r="DH44" s="388"/>
      <c r="DI44" s="388"/>
      <c r="DJ44" s="388"/>
      <c r="DK44" s="388"/>
      <c r="DL44" s="388"/>
      <c r="DM44" s="389"/>
      <c r="DN44" s="661"/>
      <c r="DO44" s="661"/>
      <c r="DP44" s="661"/>
      <c r="DQ44" s="661"/>
      <c r="DR44" s="661"/>
    </row>
    <row r="45" spans="6:122" ht="110.1" customHeight="1">
      <c r="F45" s="253" t="s">
        <v>876</v>
      </c>
      <c r="G45" s="253"/>
      <c r="H45" s="253"/>
      <c r="I45" s="253"/>
      <c r="J45" s="297" t="str">
        <f>IF(②申請書３!I10="","",②申請書３!I10)</f>
        <v/>
      </c>
      <c r="K45" s="297"/>
      <c r="L45" s="297"/>
      <c r="M45" s="297"/>
      <c r="N45" s="297"/>
      <c r="O45" s="297"/>
      <c r="P45" s="297"/>
      <c r="Q45" s="297"/>
      <c r="R45" s="297"/>
      <c r="S45" s="297"/>
      <c r="T45" s="297"/>
      <c r="U45" s="297"/>
      <c r="V45" s="297"/>
      <c r="W45" s="659">
        <f>IF(②申請書３!AM10="","",②申請書３!AM10)</f>
        <v>0</v>
      </c>
      <c r="X45" s="659"/>
      <c r="Y45" s="659"/>
      <c r="Z45" s="659"/>
      <c r="AA45" s="659"/>
      <c r="AB45" s="292"/>
      <c r="AC45" s="292"/>
      <c r="AD45" s="292"/>
      <c r="AE45" s="292"/>
      <c r="AF45" s="292"/>
      <c r="AG45" s="292"/>
      <c r="AH45" s="292"/>
      <c r="AI45" s="292"/>
      <c r="AJ45" s="292"/>
      <c r="AK45" s="292"/>
      <c r="AL45" s="292"/>
      <c r="AM45" s="292"/>
      <c r="AN45" s="292"/>
      <c r="AO45" s="661"/>
      <c r="AP45" s="661"/>
      <c r="AQ45" s="661"/>
      <c r="AR45" s="661"/>
      <c r="AS45" s="661"/>
      <c r="CE45" s="253" t="s">
        <v>876</v>
      </c>
      <c r="CF45" s="253"/>
      <c r="CG45" s="253"/>
      <c r="CH45" s="253"/>
      <c r="CI45" s="663" t="s">
        <v>901</v>
      </c>
      <c r="CJ45" s="664"/>
      <c r="CK45" s="664"/>
      <c r="CL45" s="664"/>
      <c r="CM45" s="664"/>
      <c r="CN45" s="664"/>
      <c r="CO45" s="664"/>
      <c r="CP45" s="664"/>
      <c r="CQ45" s="664"/>
      <c r="CR45" s="664"/>
      <c r="CS45" s="664"/>
      <c r="CT45" s="664"/>
      <c r="CU45" s="665"/>
      <c r="CV45" s="659"/>
      <c r="CW45" s="659"/>
      <c r="CX45" s="659"/>
      <c r="CY45" s="659"/>
      <c r="CZ45" s="659"/>
      <c r="DA45" s="663" t="s">
        <v>900</v>
      </c>
      <c r="DB45" s="664"/>
      <c r="DC45" s="664"/>
      <c r="DD45" s="664"/>
      <c r="DE45" s="664"/>
      <c r="DF45" s="664"/>
      <c r="DG45" s="664"/>
      <c r="DH45" s="664"/>
      <c r="DI45" s="664"/>
      <c r="DJ45" s="664"/>
      <c r="DK45" s="664"/>
      <c r="DL45" s="664"/>
      <c r="DM45" s="665"/>
      <c r="DN45" s="661"/>
      <c r="DO45" s="661"/>
      <c r="DP45" s="661"/>
      <c r="DQ45" s="661"/>
      <c r="DR45" s="661"/>
    </row>
    <row r="46" spans="6:122" ht="110.1" customHeight="1">
      <c r="F46" s="253" t="s">
        <v>877</v>
      </c>
      <c r="G46" s="253"/>
      <c r="H46" s="253"/>
      <c r="I46" s="253"/>
      <c r="J46" s="297" t="str">
        <f>IF(②申請書３!I11="","",②申請書３!I11)</f>
        <v/>
      </c>
      <c r="K46" s="297"/>
      <c r="L46" s="297"/>
      <c r="M46" s="297"/>
      <c r="N46" s="297"/>
      <c r="O46" s="297"/>
      <c r="P46" s="297"/>
      <c r="Q46" s="297"/>
      <c r="R46" s="297"/>
      <c r="S46" s="297"/>
      <c r="T46" s="297"/>
      <c r="U46" s="297"/>
      <c r="V46" s="297"/>
      <c r="W46" s="659">
        <f>IF(②申請書３!AM11="","",②申請書３!AM11)</f>
        <v>0</v>
      </c>
      <c r="X46" s="659"/>
      <c r="Y46" s="659"/>
      <c r="Z46" s="659"/>
      <c r="AA46" s="659"/>
      <c r="AB46" s="292"/>
      <c r="AC46" s="292"/>
      <c r="AD46" s="292"/>
      <c r="AE46" s="292"/>
      <c r="AF46" s="292"/>
      <c r="AG46" s="292"/>
      <c r="AH46" s="292"/>
      <c r="AI46" s="292"/>
      <c r="AJ46" s="292"/>
      <c r="AK46" s="292"/>
      <c r="AL46" s="292"/>
      <c r="AM46" s="292"/>
      <c r="AN46" s="292"/>
      <c r="AO46" s="661"/>
      <c r="AP46" s="661"/>
      <c r="AQ46" s="661"/>
      <c r="AR46" s="661"/>
      <c r="AS46" s="661"/>
      <c r="CE46" s="253" t="s">
        <v>877</v>
      </c>
      <c r="CF46" s="253"/>
      <c r="CG46" s="253"/>
      <c r="CH46" s="253"/>
      <c r="CI46" s="663" t="s">
        <v>902</v>
      </c>
      <c r="CJ46" s="664"/>
      <c r="CK46" s="664"/>
      <c r="CL46" s="664"/>
      <c r="CM46" s="664"/>
      <c r="CN46" s="664"/>
      <c r="CO46" s="664"/>
      <c r="CP46" s="664"/>
      <c r="CQ46" s="664"/>
      <c r="CR46" s="664"/>
      <c r="CS46" s="664"/>
      <c r="CT46" s="664"/>
      <c r="CU46" s="665"/>
      <c r="CV46" s="659">
        <v>50000</v>
      </c>
      <c r="CW46" s="659"/>
      <c r="CX46" s="659"/>
      <c r="CY46" s="659"/>
      <c r="CZ46" s="659"/>
      <c r="DA46" s="663" t="s">
        <v>901</v>
      </c>
      <c r="DB46" s="664"/>
      <c r="DC46" s="664"/>
      <c r="DD46" s="664"/>
      <c r="DE46" s="664"/>
      <c r="DF46" s="664"/>
      <c r="DG46" s="664"/>
      <c r="DH46" s="664"/>
      <c r="DI46" s="664"/>
      <c r="DJ46" s="664"/>
      <c r="DK46" s="664"/>
      <c r="DL46" s="664"/>
      <c r="DM46" s="665"/>
      <c r="DN46" s="661"/>
      <c r="DO46" s="661"/>
      <c r="DP46" s="661"/>
      <c r="DQ46" s="661"/>
      <c r="DR46" s="661"/>
    </row>
    <row r="47" spans="6:122" ht="110.1" customHeight="1">
      <c r="F47" s="253" t="s">
        <v>878</v>
      </c>
      <c r="G47" s="253"/>
      <c r="H47" s="253"/>
      <c r="I47" s="253"/>
      <c r="J47" s="297" t="str">
        <f>IF(②申請書３!I12="","",②申請書３!I12)</f>
        <v/>
      </c>
      <c r="K47" s="297"/>
      <c r="L47" s="297"/>
      <c r="M47" s="297"/>
      <c r="N47" s="297"/>
      <c r="O47" s="297"/>
      <c r="P47" s="297"/>
      <c r="Q47" s="297"/>
      <c r="R47" s="297"/>
      <c r="S47" s="297"/>
      <c r="T47" s="297"/>
      <c r="U47" s="297"/>
      <c r="V47" s="297"/>
      <c r="W47" s="659">
        <f>IF(②申請書３!AM12="","",②申請書３!AM12)</f>
        <v>0</v>
      </c>
      <c r="X47" s="659"/>
      <c r="Y47" s="659"/>
      <c r="Z47" s="659"/>
      <c r="AA47" s="659"/>
      <c r="AB47" s="292"/>
      <c r="AC47" s="292"/>
      <c r="AD47" s="292"/>
      <c r="AE47" s="292"/>
      <c r="AF47" s="292"/>
      <c r="AG47" s="292"/>
      <c r="AH47" s="292"/>
      <c r="AI47" s="292"/>
      <c r="AJ47" s="292"/>
      <c r="AK47" s="292"/>
      <c r="AL47" s="292"/>
      <c r="AM47" s="292"/>
      <c r="AN47" s="292"/>
      <c r="AO47" s="661"/>
      <c r="AP47" s="661"/>
      <c r="AQ47" s="661"/>
      <c r="AR47" s="661"/>
      <c r="AS47" s="661"/>
      <c r="CE47" s="253" t="s">
        <v>878</v>
      </c>
      <c r="CF47" s="253"/>
      <c r="CG47" s="253"/>
      <c r="CH47" s="253"/>
      <c r="CI47" s="297"/>
      <c r="CJ47" s="297"/>
      <c r="CK47" s="297"/>
      <c r="CL47" s="297"/>
      <c r="CM47" s="297"/>
      <c r="CN47" s="297"/>
      <c r="CO47" s="297"/>
      <c r="CP47" s="297"/>
      <c r="CQ47" s="297"/>
      <c r="CR47" s="297"/>
      <c r="CS47" s="297"/>
      <c r="CT47" s="297"/>
      <c r="CU47" s="297"/>
      <c r="CV47" s="659"/>
      <c r="CW47" s="659"/>
      <c r="CX47" s="659"/>
      <c r="CY47" s="659"/>
      <c r="CZ47" s="659"/>
      <c r="DA47" s="663" t="s">
        <v>902</v>
      </c>
      <c r="DB47" s="664"/>
      <c r="DC47" s="664"/>
      <c r="DD47" s="664"/>
      <c r="DE47" s="664"/>
      <c r="DF47" s="664"/>
      <c r="DG47" s="664"/>
      <c r="DH47" s="664"/>
      <c r="DI47" s="664"/>
      <c r="DJ47" s="664"/>
      <c r="DK47" s="664"/>
      <c r="DL47" s="664"/>
      <c r="DM47" s="665"/>
      <c r="DN47" s="661"/>
      <c r="DO47" s="661"/>
      <c r="DP47" s="661"/>
      <c r="DQ47" s="661"/>
      <c r="DR47" s="661"/>
    </row>
    <row r="48" spans="6:122" ht="110.1" customHeight="1">
      <c r="F48" s="253" t="s">
        <v>879</v>
      </c>
      <c r="G48" s="253"/>
      <c r="H48" s="253"/>
      <c r="I48" s="253"/>
      <c r="J48" s="297" t="str">
        <f>IF(②申請書３!I13="","",②申請書３!I13)</f>
        <v/>
      </c>
      <c r="K48" s="297"/>
      <c r="L48" s="297"/>
      <c r="M48" s="297"/>
      <c r="N48" s="297"/>
      <c r="O48" s="297"/>
      <c r="P48" s="297"/>
      <c r="Q48" s="297"/>
      <c r="R48" s="297"/>
      <c r="S48" s="297"/>
      <c r="T48" s="297"/>
      <c r="U48" s="297"/>
      <c r="V48" s="297"/>
      <c r="W48" s="659">
        <f>IF(②申請書３!AM13="","",②申請書３!AM13)</f>
        <v>0</v>
      </c>
      <c r="X48" s="659"/>
      <c r="Y48" s="659"/>
      <c r="Z48" s="659"/>
      <c r="AA48" s="659"/>
      <c r="AB48" s="292"/>
      <c r="AC48" s="292"/>
      <c r="AD48" s="292"/>
      <c r="AE48" s="292"/>
      <c r="AF48" s="292"/>
      <c r="AG48" s="292"/>
      <c r="AH48" s="292"/>
      <c r="AI48" s="292"/>
      <c r="AJ48" s="292"/>
      <c r="AK48" s="292"/>
      <c r="AL48" s="292"/>
      <c r="AM48" s="292"/>
      <c r="AN48" s="292"/>
      <c r="AO48" s="661"/>
      <c r="AP48" s="661"/>
      <c r="AQ48" s="661"/>
      <c r="AR48" s="661"/>
      <c r="AS48" s="661"/>
      <c r="CE48" s="253" t="s">
        <v>879</v>
      </c>
      <c r="CF48" s="253"/>
      <c r="CG48" s="253"/>
      <c r="CH48" s="253"/>
      <c r="CI48" s="297"/>
      <c r="CJ48" s="297"/>
      <c r="CK48" s="297"/>
      <c r="CL48" s="297"/>
      <c r="CM48" s="297"/>
      <c r="CN48" s="297"/>
      <c r="CO48" s="297"/>
      <c r="CP48" s="297"/>
      <c r="CQ48" s="297"/>
      <c r="CR48" s="297"/>
      <c r="CS48" s="297"/>
      <c r="CT48" s="297"/>
      <c r="CU48" s="297"/>
      <c r="CV48" s="659"/>
      <c r="CW48" s="659"/>
      <c r="CX48" s="659"/>
      <c r="CY48" s="659"/>
      <c r="CZ48" s="659"/>
      <c r="DA48" s="660"/>
      <c r="DB48" s="660"/>
      <c r="DC48" s="660"/>
      <c r="DD48" s="660"/>
      <c r="DE48" s="660"/>
      <c r="DF48" s="660"/>
      <c r="DG48" s="660"/>
      <c r="DH48" s="660"/>
      <c r="DI48" s="660"/>
      <c r="DJ48" s="660"/>
      <c r="DK48" s="660"/>
      <c r="DL48" s="660"/>
      <c r="DM48" s="660"/>
      <c r="DN48" s="661"/>
      <c r="DO48" s="661"/>
      <c r="DP48" s="661"/>
      <c r="DQ48" s="661"/>
      <c r="DR48" s="661"/>
    </row>
    <row r="49" spans="5:122" ht="110.1" customHeight="1">
      <c r="F49" s="253" t="s">
        <v>880</v>
      </c>
      <c r="G49" s="253"/>
      <c r="H49" s="253"/>
      <c r="I49" s="253"/>
      <c r="J49" s="297" t="str">
        <f>IF(②申請書３!I14="","",②申請書３!I14)</f>
        <v/>
      </c>
      <c r="K49" s="297"/>
      <c r="L49" s="297"/>
      <c r="M49" s="297"/>
      <c r="N49" s="297"/>
      <c r="O49" s="297"/>
      <c r="P49" s="297"/>
      <c r="Q49" s="297"/>
      <c r="R49" s="297"/>
      <c r="S49" s="297"/>
      <c r="T49" s="297"/>
      <c r="U49" s="297"/>
      <c r="V49" s="297"/>
      <c r="W49" s="659">
        <f>IF(②申請書３!AM14="","",②申請書３!AM14)</f>
        <v>0</v>
      </c>
      <c r="X49" s="659"/>
      <c r="Y49" s="659"/>
      <c r="Z49" s="659"/>
      <c r="AA49" s="659"/>
      <c r="AB49" s="292"/>
      <c r="AC49" s="292"/>
      <c r="AD49" s="292"/>
      <c r="AE49" s="292"/>
      <c r="AF49" s="292"/>
      <c r="AG49" s="292"/>
      <c r="AH49" s="292"/>
      <c r="AI49" s="292"/>
      <c r="AJ49" s="292"/>
      <c r="AK49" s="292"/>
      <c r="AL49" s="292"/>
      <c r="AM49" s="292"/>
      <c r="AN49" s="292"/>
      <c r="AO49" s="661"/>
      <c r="AP49" s="661"/>
      <c r="AQ49" s="661"/>
      <c r="AR49" s="661"/>
      <c r="AS49" s="661"/>
      <c r="CE49" s="253" t="s">
        <v>880</v>
      </c>
      <c r="CF49" s="253"/>
      <c r="CG49" s="253"/>
      <c r="CH49" s="253"/>
      <c r="CI49" s="297"/>
      <c r="CJ49" s="297"/>
      <c r="CK49" s="297"/>
      <c r="CL49" s="297"/>
      <c r="CM49" s="297"/>
      <c r="CN49" s="297"/>
      <c r="CO49" s="297"/>
      <c r="CP49" s="297"/>
      <c r="CQ49" s="297"/>
      <c r="CR49" s="297"/>
      <c r="CS49" s="297"/>
      <c r="CT49" s="297"/>
      <c r="CU49" s="297"/>
      <c r="CV49" s="659"/>
      <c r="CW49" s="659"/>
      <c r="CX49" s="659"/>
      <c r="CY49" s="659"/>
      <c r="CZ49" s="659"/>
      <c r="DA49" s="660"/>
      <c r="DB49" s="660"/>
      <c r="DC49" s="660"/>
      <c r="DD49" s="660"/>
      <c r="DE49" s="660"/>
      <c r="DF49" s="660"/>
      <c r="DG49" s="660"/>
      <c r="DH49" s="660"/>
      <c r="DI49" s="660"/>
      <c r="DJ49" s="660"/>
      <c r="DK49" s="660"/>
      <c r="DL49" s="660"/>
      <c r="DM49" s="660"/>
      <c r="DN49" s="661"/>
      <c r="DO49" s="661"/>
      <c r="DP49" s="661"/>
      <c r="DQ49" s="661"/>
      <c r="DR49" s="661"/>
    </row>
    <row r="50" spans="5:122">
      <c r="F50" s="256" t="s">
        <v>874</v>
      </c>
      <c r="G50" s="256"/>
      <c r="H50" s="256"/>
      <c r="I50" s="256"/>
      <c r="J50" s="256"/>
      <c r="K50" s="256"/>
      <c r="L50" s="256"/>
      <c r="M50" s="256"/>
      <c r="N50" s="256"/>
      <c r="O50" s="256"/>
      <c r="P50" s="256"/>
      <c r="Q50" s="256"/>
      <c r="R50" s="256"/>
      <c r="S50" s="256"/>
      <c r="T50" s="256"/>
      <c r="U50" s="256"/>
      <c r="V50" s="256"/>
      <c r="W50" s="662">
        <f>SUM(W38:AA49)</f>
        <v>0</v>
      </c>
      <c r="X50" s="662"/>
      <c r="Y50" s="662"/>
      <c r="Z50" s="662"/>
      <c r="AA50" s="662"/>
      <c r="AB50" s="256"/>
      <c r="AC50" s="256"/>
      <c r="AD50" s="256"/>
      <c r="AE50" s="256"/>
      <c r="AF50" s="256"/>
      <c r="AG50" s="256"/>
      <c r="AH50" s="256"/>
      <c r="AI50" s="256"/>
      <c r="AJ50" s="256"/>
      <c r="AK50" s="256"/>
      <c r="AL50" s="256"/>
      <c r="AM50" s="256"/>
      <c r="AN50" s="256"/>
      <c r="AO50" s="662">
        <f>SUM(AO38:AS49)</f>
        <v>0</v>
      </c>
      <c r="AP50" s="662"/>
      <c r="AQ50" s="662"/>
      <c r="AR50" s="662"/>
      <c r="AS50" s="662"/>
      <c r="CE50" s="256" t="s">
        <v>662</v>
      </c>
      <c r="CF50" s="256"/>
      <c r="CG50" s="256"/>
      <c r="CH50" s="256"/>
      <c r="CI50" s="256"/>
      <c r="CJ50" s="256"/>
      <c r="CK50" s="256"/>
      <c r="CL50" s="256"/>
      <c r="CM50" s="256"/>
      <c r="CN50" s="256"/>
      <c r="CO50" s="256"/>
      <c r="CP50" s="256"/>
      <c r="CQ50" s="256"/>
      <c r="CR50" s="256"/>
      <c r="CS50" s="256"/>
      <c r="CT50" s="256"/>
      <c r="CU50" s="256"/>
      <c r="CV50" s="662">
        <f>SUM(CV38:CZ49)</f>
        <v>810844</v>
      </c>
      <c r="CW50" s="662"/>
      <c r="CX50" s="662"/>
      <c r="CY50" s="662"/>
      <c r="CZ50" s="662"/>
      <c r="DA50" s="256"/>
      <c r="DB50" s="256"/>
      <c r="DC50" s="256"/>
      <c r="DD50" s="256"/>
      <c r="DE50" s="256"/>
      <c r="DF50" s="256"/>
      <c r="DG50" s="256"/>
      <c r="DH50" s="256"/>
      <c r="DI50" s="256"/>
      <c r="DJ50" s="256"/>
      <c r="DK50" s="256"/>
      <c r="DL50" s="256"/>
      <c r="DM50" s="256"/>
      <c r="DN50" s="662">
        <f>SUM(DN38:DR49)</f>
        <v>350000</v>
      </c>
      <c r="DO50" s="662"/>
      <c r="DP50" s="662"/>
      <c r="DQ50" s="662"/>
      <c r="DR50" s="662"/>
    </row>
    <row r="51" spans="5:122" ht="18.75" customHeight="1">
      <c r="E51" s="17"/>
      <c r="F51" s="17"/>
      <c r="G51" s="17"/>
      <c r="H51" s="17"/>
      <c r="I51" s="17"/>
      <c r="J51" s="17"/>
      <c r="K51" s="17"/>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row>
    <row r="52" spans="5:122" ht="18.75" customHeight="1">
      <c r="E52" s="17"/>
      <c r="F52" s="17"/>
      <c r="G52" s="17"/>
      <c r="H52" s="17"/>
      <c r="I52" s="17"/>
      <c r="J52" s="17"/>
      <c r="K52" s="17"/>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row>
    <row r="53" spans="5:122" ht="18.75" customHeight="1">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row>
    <row r="54" spans="5:122" ht="18.75" customHeight="1">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row>
    <row r="55" spans="5:122" ht="18.75" customHeight="1">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row>
    <row r="56" spans="5:122" ht="18.75" customHeight="1">
      <c r="E56" s="27"/>
      <c r="F56" s="27"/>
      <c r="G56" s="27"/>
      <c r="H56" s="27"/>
      <c r="I56" s="27"/>
      <c r="J56" s="27"/>
      <c r="K56" s="27"/>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row>
    <row r="57" spans="5:122" ht="18.75" customHeight="1">
      <c r="E57" s="17"/>
      <c r="F57" s="17"/>
      <c r="G57" s="17"/>
      <c r="H57" s="17"/>
      <c r="I57" s="17"/>
      <c r="J57" s="17"/>
      <c r="K57" s="17"/>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row>
    <row r="58" spans="5:122" ht="18.75" customHeight="1">
      <c r="E58" s="17"/>
      <c r="F58" s="17"/>
      <c r="G58" s="17"/>
      <c r="H58" s="17"/>
      <c r="I58" s="17"/>
      <c r="J58" s="17"/>
      <c r="K58" s="17"/>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row>
    <row r="60" spans="5:122" ht="18.75" customHeight="1">
      <c r="E60" s="17"/>
      <c r="F60" s="17"/>
      <c r="G60" s="17"/>
      <c r="H60" s="17"/>
      <c r="I60" s="17"/>
      <c r="J60" s="17"/>
      <c r="K60" s="17"/>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row>
    <row r="61" spans="5:122" ht="18.75" customHeight="1">
      <c r="E61" s="17"/>
      <c r="F61" s="17"/>
      <c r="G61" s="17"/>
      <c r="H61" s="17"/>
      <c r="I61" s="17"/>
      <c r="J61" s="17"/>
      <c r="K61" s="17"/>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row>
    <row r="62" spans="5:122" ht="18.75" customHeight="1">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row>
    <row r="63" spans="5:122" ht="18.75" customHeight="1">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row>
    <row r="64" spans="5:122" ht="18.75" customHeight="1">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row>
    <row r="65" spans="5:72" ht="18.75" customHeight="1">
      <c r="E65" s="27"/>
      <c r="F65" s="27"/>
      <c r="G65" s="27"/>
      <c r="H65" s="27"/>
      <c r="I65" s="27"/>
      <c r="J65" s="27"/>
      <c r="K65" s="27"/>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row>
    <row r="66" spans="5:72" ht="18.75" customHeight="1">
      <c r="E66" s="17"/>
      <c r="F66" s="17"/>
      <c r="G66" s="17"/>
      <c r="H66" s="17"/>
      <c r="I66" s="17"/>
      <c r="J66" s="17"/>
      <c r="K66" s="17"/>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row>
    <row r="67" spans="5:72" ht="18.75" customHeight="1">
      <c r="E67" s="17"/>
      <c r="F67" s="17"/>
      <c r="G67" s="17"/>
      <c r="H67" s="17"/>
      <c r="I67" s="17"/>
      <c r="J67" s="17"/>
      <c r="K67" s="17"/>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row>
    <row r="68" spans="5:72" ht="18.75" customHeight="1">
      <c r="AU68" s="19"/>
    </row>
    <row r="69" spans="5:72" ht="18.75" customHeight="1">
      <c r="E69" s="17"/>
      <c r="F69" s="17"/>
      <c r="G69" s="17"/>
      <c r="H69" s="17"/>
      <c r="I69" s="17"/>
      <c r="J69" s="17"/>
      <c r="K69" s="17"/>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row>
    <row r="70" spans="5:72" ht="18.75" customHeight="1">
      <c r="E70" s="17"/>
      <c r="F70" s="17"/>
      <c r="G70" s="17"/>
      <c r="H70" s="17"/>
      <c r="I70" s="17"/>
      <c r="J70" s="17"/>
      <c r="K70" s="17"/>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row>
    <row r="74" spans="5:72" ht="18.75" customHeight="1">
      <c r="E74" s="27"/>
      <c r="F74" s="27"/>
      <c r="G74" s="27"/>
      <c r="H74" s="27"/>
      <c r="I74" s="27"/>
      <c r="J74" s="27"/>
      <c r="K74" s="27"/>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row>
    <row r="75" spans="5:72" ht="18.75" customHeight="1">
      <c r="E75" s="17"/>
      <c r="F75" s="17"/>
      <c r="G75" s="17"/>
      <c r="H75" s="17"/>
      <c r="I75" s="17"/>
      <c r="J75" s="17"/>
      <c r="K75" s="17"/>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row>
    <row r="76" spans="5:72" ht="18.75" customHeight="1">
      <c r="E76" s="17"/>
      <c r="F76" s="17"/>
      <c r="G76" s="17"/>
      <c r="H76" s="17"/>
      <c r="I76" s="17"/>
      <c r="J76" s="17"/>
      <c r="K76" s="17"/>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row>
    <row r="77" spans="5:72" ht="18.75" customHeight="1">
      <c r="AU77" s="24"/>
    </row>
    <row r="79" spans="5:72" ht="18.75" customHeight="1">
      <c r="E79" s="17"/>
      <c r="F79" s="17"/>
      <c r="G79" s="17"/>
      <c r="H79" s="17"/>
      <c r="I79" s="17"/>
      <c r="J79" s="17"/>
      <c r="K79" s="17"/>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V79" s="26"/>
      <c r="AW79" s="26"/>
      <c r="AX79" s="26"/>
      <c r="AY79" s="26"/>
      <c r="AZ79" s="26"/>
      <c r="BA79" s="26"/>
      <c r="BB79" s="26"/>
      <c r="BC79" s="26"/>
      <c r="BD79" s="26"/>
      <c r="BE79" s="26"/>
      <c r="BF79" s="26"/>
      <c r="BG79" s="26"/>
      <c r="BH79" s="26"/>
      <c r="BI79" s="26"/>
      <c r="BJ79" s="26"/>
      <c r="BK79" s="26"/>
      <c r="BL79" s="26"/>
      <c r="BM79" s="26"/>
      <c r="BN79" s="26"/>
    </row>
    <row r="80" spans="5:72" ht="18.75" customHeight="1">
      <c r="E80" s="17"/>
      <c r="F80" s="17"/>
      <c r="G80" s="17"/>
      <c r="H80" s="17"/>
      <c r="I80" s="17"/>
      <c r="J80" s="17"/>
      <c r="K80" s="17"/>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row>
    <row r="81" spans="5:72" ht="18.75" customHeight="1">
      <c r="E81" s="17"/>
      <c r="F81" s="17"/>
      <c r="G81" s="17"/>
      <c r="H81" s="17"/>
      <c r="I81" s="17"/>
      <c r="J81" s="17"/>
      <c r="K81" s="17"/>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row>
    <row r="84" spans="5:72" ht="18.75" customHeight="1">
      <c r="E84" s="17"/>
      <c r="F84" s="17"/>
      <c r="G84" s="17"/>
      <c r="H84" s="17"/>
      <c r="I84" s="17"/>
      <c r="J84" s="17"/>
      <c r="K84" s="17"/>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row>
  </sheetData>
  <sheetProtection sheet="1" formatCells="0" formatColumns="0" formatRows="0" selectLockedCells="1"/>
  <mergeCells count="209">
    <mergeCell ref="F50:I50"/>
    <mergeCell ref="J50:V50"/>
    <mergeCell ref="W50:AA50"/>
    <mergeCell ref="AB50:AN50"/>
    <mergeCell ref="AO50:AS50"/>
    <mergeCell ref="AB37:AN37"/>
    <mergeCell ref="AB38:AN38"/>
    <mergeCell ref="AB39:AN39"/>
    <mergeCell ref="AB40:AN40"/>
    <mergeCell ref="AB41:AN41"/>
    <mergeCell ref="AB42:AN42"/>
    <mergeCell ref="AB43:AN43"/>
    <mergeCell ref="J42:V42"/>
    <mergeCell ref="J43:V43"/>
    <mergeCell ref="J37:V37"/>
    <mergeCell ref="J38:V38"/>
    <mergeCell ref="J39:V39"/>
    <mergeCell ref="J40:V40"/>
    <mergeCell ref="J41:V41"/>
    <mergeCell ref="AO37:AS37"/>
    <mergeCell ref="AO38:AS38"/>
    <mergeCell ref="AO39:AS39"/>
    <mergeCell ref="AO40:AS40"/>
    <mergeCell ref="AO41:AS41"/>
    <mergeCell ref="F39:I39"/>
    <mergeCell ref="F40:I40"/>
    <mergeCell ref="F41:I41"/>
    <mergeCell ref="F42:I42"/>
    <mergeCell ref="F43:I43"/>
    <mergeCell ref="J2:K2"/>
    <mergeCell ref="E6:M7"/>
    <mergeCell ref="AO42:AS42"/>
    <mergeCell ref="AO43:AS43"/>
    <mergeCell ref="W43:AA43"/>
    <mergeCell ref="J36:AA36"/>
    <mergeCell ref="AB36:AS36"/>
    <mergeCell ref="W37:AA37"/>
    <mergeCell ref="W38:AA38"/>
    <mergeCell ref="W39:AA39"/>
    <mergeCell ref="W40:AA40"/>
    <mergeCell ref="W41:AA41"/>
    <mergeCell ref="W42:AA42"/>
    <mergeCell ref="N7:X7"/>
    <mergeCell ref="Y7:AI7"/>
    <mergeCell ref="AJ7:AS7"/>
    <mergeCell ref="E4:M4"/>
    <mergeCell ref="N4:AS4"/>
    <mergeCell ref="E5:M5"/>
    <mergeCell ref="F36:I37"/>
    <mergeCell ref="F38:I38"/>
    <mergeCell ref="N12:AS12"/>
    <mergeCell ref="P8:AS8"/>
    <mergeCell ref="E10:M10"/>
    <mergeCell ref="N10:AS10"/>
    <mergeCell ref="E11:M11"/>
    <mergeCell ref="I30:Z33"/>
    <mergeCell ref="AA30:AR33"/>
    <mergeCell ref="AU2:CB5"/>
    <mergeCell ref="AL23:AM23"/>
    <mergeCell ref="I29:Z29"/>
    <mergeCell ref="AA29:AR29"/>
    <mergeCell ref="I18:R18"/>
    <mergeCell ref="S18:AB18"/>
    <mergeCell ref="AC18:AL18"/>
    <mergeCell ref="AC19:AL19"/>
    <mergeCell ref="S19:AB19"/>
    <mergeCell ref="I19:R19"/>
    <mergeCell ref="E8:M9"/>
    <mergeCell ref="N9:AS9"/>
    <mergeCell ref="N11:AS11"/>
    <mergeCell ref="E12:M12"/>
    <mergeCell ref="N6:X6"/>
    <mergeCell ref="Y6:AI6"/>
    <mergeCell ref="AJ6:AS6"/>
    <mergeCell ref="N5:AS5"/>
    <mergeCell ref="CI2:CJ2"/>
    <mergeCell ref="CD4:CL4"/>
    <mergeCell ref="CM4:DR4"/>
    <mergeCell ref="CD5:CL5"/>
    <mergeCell ref="CM5:DR5"/>
    <mergeCell ref="CD6:CL7"/>
    <mergeCell ref="CM6:CW6"/>
    <mergeCell ref="CX6:DH6"/>
    <mergeCell ref="DI6:DR6"/>
    <mergeCell ref="CM7:CW7"/>
    <mergeCell ref="CX7:DH7"/>
    <mergeCell ref="DI7:DR7"/>
    <mergeCell ref="CD8:CL9"/>
    <mergeCell ref="CO8:DR8"/>
    <mergeCell ref="CM9:DR9"/>
    <mergeCell ref="CD10:CL10"/>
    <mergeCell ref="CM10:DR10"/>
    <mergeCell ref="CD11:CL11"/>
    <mergeCell ref="CM11:DR11"/>
    <mergeCell ref="CD12:CL12"/>
    <mergeCell ref="CM12:DR12"/>
    <mergeCell ref="CH18:CQ18"/>
    <mergeCell ref="CR18:DA18"/>
    <mergeCell ref="DB18:DK18"/>
    <mergeCell ref="CH30:CY33"/>
    <mergeCell ref="CZ30:DQ33"/>
    <mergeCell ref="CH19:CQ19"/>
    <mergeCell ref="CR19:DA19"/>
    <mergeCell ref="DB19:DK19"/>
    <mergeCell ref="DK23:DL23"/>
    <mergeCell ref="CH29:CY29"/>
    <mergeCell ref="CZ29:DQ29"/>
    <mergeCell ref="F44:I44"/>
    <mergeCell ref="J44:V44"/>
    <mergeCell ref="W44:AA44"/>
    <mergeCell ref="AB44:AN44"/>
    <mergeCell ref="AO44:AS44"/>
    <mergeCell ref="F45:I45"/>
    <mergeCell ref="J45:V45"/>
    <mergeCell ref="W45:AA45"/>
    <mergeCell ref="AB45:AN45"/>
    <mergeCell ref="AO45:AS45"/>
    <mergeCell ref="F46:I46"/>
    <mergeCell ref="J46:V46"/>
    <mergeCell ref="W46:AA46"/>
    <mergeCell ref="AB46:AN46"/>
    <mergeCell ref="AO46:AS46"/>
    <mergeCell ref="F47:I47"/>
    <mergeCell ref="J47:V47"/>
    <mergeCell ref="W47:AA47"/>
    <mergeCell ref="AB47:AN47"/>
    <mergeCell ref="AO47:AS47"/>
    <mergeCell ref="F48:I48"/>
    <mergeCell ref="J48:V48"/>
    <mergeCell ref="W48:AA48"/>
    <mergeCell ref="AB48:AN48"/>
    <mergeCell ref="AO48:AS48"/>
    <mergeCell ref="F49:I49"/>
    <mergeCell ref="J49:V49"/>
    <mergeCell ref="W49:AA49"/>
    <mergeCell ref="AB49:AN49"/>
    <mergeCell ref="AO49:AS49"/>
    <mergeCell ref="CE36:CH37"/>
    <mergeCell ref="CI36:CZ36"/>
    <mergeCell ref="DA36:DR36"/>
    <mergeCell ref="CI37:CU37"/>
    <mergeCell ref="CV37:CZ37"/>
    <mergeCell ref="DA37:DM37"/>
    <mergeCell ref="DN37:DR37"/>
    <mergeCell ref="CE38:CH38"/>
    <mergeCell ref="CI38:CU38"/>
    <mergeCell ref="CV38:CZ38"/>
    <mergeCell ref="DA38:DM38"/>
    <mergeCell ref="DN38:DR38"/>
    <mergeCell ref="CE39:CH39"/>
    <mergeCell ref="CI39:CU39"/>
    <mergeCell ref="CV39:CZ39"/>
    <mergeCell ref="DA39:DM39"/>
    <mergeCell ref="DN39:DR39"/>
    <mergeCell ref="CE40:CH40"/>
    <mergeCell ref="CI40:CU40"/>
    <mergeCell ref="CV40:CZ40"/>
    <mergeCell ref="DA40:DM40"/>
    <mergeCell ref="DN40:DR40"/>
    <mergeCell ref="CE41:CH41"/>
    <mergeCell ref="CI41:CU41"/>
    <mergeCell ref="CV41:CZ41"/>
    <mergeCell ref="DA41:DM41"/>
    <mergeCell ref="DN41:DR41"/>
    <mergeCell ref="CE42:CH42"/>
    <mergeCell ref="CI42:CU42"/>
    <mergeCell ref="CV42:CZ42"/>
    <mergeCell ref="DA42:DM42"/>
    <mergeCell ref="DN42:DR42"/>
    <mergeCell ref="CE43:CH43"/>
    <mergeCell ref="CI43:CU43"/>
    <mergeCell ref="CV43:CZ43"/>
    <mergeCell ref="DA43:DM43"/>
    <mergeCell ref="DN43:DR43"/>
    <mergeCell ref="CE44:CH44"/>
    <mergeCell ref="CI44:CU44"/>
    <mergeCell ref="CV44:CZ44"/>
    <mergeCell ref="DA44:DM44"/>
    <mergeCell ref="DN44:DR44"/>
    <mergeCell ref="CE45:CH45"/>
    <mergeCell ref="CI45:CU45"/>
    <mergeCell ref="CV45:CZ45"/>
    <mergeCell ref="DA45:DM45"/>
    <mergeCell ref="DN45:DR45"/>
    <mergeCell ref="CE46:CH46"/>
    <mergeCell ref="CI46:CU46"/>
    <mergeCell ref="CV46:CZ46"/>
    <mergeCell ref="DA46:DM46"/>
    <mergeCell ref="DN46:DR46"/>
    <mergeCell ref="CE47:CH47"/>
    <mergeCell ref="CI47:CU47"/>
    <mergeCell ref="CV47:CZ47"/>
    <mergeCell ref="DA47:DM47"/>
    <mergeCell ref="DN47:DR47"/>
    <mergeCell ref="CE48:CH48"/>
    <mergeCell ref="CI48:CU48"/>
    <mergeCell ref="CV48:CZ48"/>
    <mergeCell ref="DA48:DM48"/>
    <mergeCell ref="DN48:DR48"/>
    <mergeCell ref="CE49:CH49"/>
    <mergeCell ref="CI49:CU49"/>
    <mergeCell ref="CV49:CZ49"/>
    <mergeCell ref="DA49:DM49"/>
    <mergeCell ref="DN49:DR49"/>
    <mergeCell ref="CE50:CH50"/>
    <mergeCell ref="CI50:CU50"/>
    <mergeCell ref="CV50:CZ50"/>
    <mergeCell ref="DA50:DM50"/>
    <mergeCell ref="DN50:DR50"/>
  </mergeCells>
  <phoneticPr fontId="1"/>
  <dataValidations disablePrompts="1" count="1">
    <dataValidation type="list" allowBlank="1" showInputMessage="1" showErrorMessage="1" sqref="AQ3:AR3 DP3:DQ3" xr:uid="{00000000-0002-0000-1000-000000000000}">
      <formula1>"1,2,3,4,5,6,7,8,9,10,11,12,13,14,15,16,17,18,19,20"</formula1>
    </dataValidation>
  </dataValidations>
  <hyperlinks>
    <hyperlink ref="CM12" r:id="rId1" xr:uid="{E7CAF2DA-115F-4BB1-954F-D1E0F815C9B0}"/>
  </hyperlinks>
  <pageMargins left="0.70866141732283472" right="0.70866141732283472" top="0.74803149606299213" bottom="0.74803149606299213" header="0.31496062992125984" footer="0.31496062992125984"/>
  <pageSetup paperSize="9" scale="99" fitToHeight="0" orientation="portrait" blackAndWhite="1" r:id="rId2"/>
  <rowBreaks count="1" manualBreakCount="1">
    <brk id="34" min="4" max="44" man="1"/>
  </rowBreaks>
  <drawing r:id="rId3"/>
  <legacyDrawing r:id="rId4"/>
  <mc:AlternateContent xmlns:mc="http://schemas.openxmlformats.org/markup-compatibility/2006">
    <mc:Choice Requires="x14">
      <controls>
        <mc:AlternateContent xmlns:mc="http://schemas.openxmlformats.org/markup-compatibility/2006">
          <mc:Choice Requires="x14">
            <control shapeId="16387" r:id="rId5" name="Check Box 3">
              <controlPr defaultSize="0" autoFill="0" autoLine="0" autoPict="0">
                <anchor moveWithCells="1">
                  <from>
                    <xdr:col>5</xdr:col>
                    <xdr:colOff>57150</xdr:colOff>
                    <xdr:row>19</xdr:row>
                    <xdr:rowOff>9525</xdr:rowOff>
                  </from>
                  <to>
                    <xdr:col>6</xdr:col>
                    <xdr:colOff>114300</xdr:colOff>
                    <xdr:row>20</xdr:row>
                    <xdr:rowOff>19050</xdr:rowOff>
                  </to>
                </anchor>
              </controlPr>
            </control>
          </mc:Choice>
        </mc:AlternateContent>
        <mc:AlternateContent xmlns:mc="http://schemas.openxmlformats.org/markup-compatibility/2006">
          <mc:Choice Requires="x14">
            <control shapeId="16388" r:id="rId6" name="Check Box 4">
              <controlPr defaultSize="0" autoFill="0" autoLine="0" autoPict="0">
                <anchor moveWithCells="1">
                  <from>
                    <xdr:col>5</xdr:col>
                    <xdr:colOff>57150</xdr:colOff>
                    <xdr:row>19</xdr:row>
                    <xdr:rowOff>228600</xdr:rowOff>
                  </from>
                  <to>
                    <xdr:col>6</xdr:col>
                    <xdr:colOff>114300</xdr:colOff>
                    <xdr:row>21</xdr:row>
                    <xdr:rowOff>0</xdr:rowOff>
                  </to>
                </anchor>
              </controlPr>
            </control>
          </mc:Choice>
        </mc:AlternateContent>
        <mc:AlternateContent xmlns:mc="http://schemas.openxmlformats.org/markup-compatibility/2006">
          <mc:Choice Requires="x14">
            <control shapeId="16389" r:id="rId7" name="Check Box 5">
              <controlPr defaultSize="0" autoFill="0" autoLine="0" autoPict="0">
                <anchor moveWithCells="1">
                  <from>
                    <xdr:col>5</xdr:col>
                    <xdr:colOff>57150</xdr:colOff>
                    <xdr:row>20</xdr:row>
                    <xdr:rowOff>228600</xdr:rowOff>
                  </from>
                  <to>
                    <xdr:col>6</xdr:col>
                    <xdr:colOff>114300</xdr:colOff>
                    <xdr:row>22</xdr:row>
                    <xdr:rowOff>0</xdr:rowOff>
                  </to>
                </anchor>
              </controlPr>
            </control>
          </mc:Choice>
        </mc:AlternateContent>
        <mc:AlternateContent xmlns:mc="http://schemas.openxmlformats.org/markup-compatibility/2006">
          <mc:Choice Requires="x14">
            <control shapeId="16390" r:id="rId8" name="Check Box 6">
              <controlPr defaultSize="0" autoFill="0" autoLine="0" autoPict="0">
                <anchor moveWithCells="1">
                  <from>
                    <xdr:col>5</xdr:col>
                    <xdr:colOff>57150</xdr:colOff>
                    <xdr:row>21</xdr:row>
                    <xdr:rowOff>228600</xdr:rowOff>
                  </from>
                  <to>
                    <xdr:col>6</xdr:col>
                    <xdr:colOff>114300</xdr:colOff>
                    <xdr:row>23</xdr:row>
                    <xdr:rowOff>0</xdr:rowOff>
                  </to>
                </anchor>
              </controlPr>
            </control>
          </mc:Choice>
        </mc:AlternateContent>
        <mc:AlternateContent xmlns:mc="http://schemas.openxmlformats.org/markup-compatibility/2006">
          <mc:Choice Requires="x14">
            <control shapeId="16391" r:id="rId9" name="Check Box 7">
              <controlPr defaultSize="0" autoFill="0" autoLine="0" autoPict="0">
                <anchor moveWithCells="1">
                  <from>
                    <xdr:col>5</xdr:col>
                    <xdr:colOff>57150</xdr:colOff>
                    <xdr:row>22</xdr:row>
                    <xdr:rowOff>228600</xdr:rowOff>
                  </from>
                  <to>
                    <xdr:col>6</xdr:col>
                    <xdr:colOff>114300</xdr:colOff>
                    <xdr:row>24</xdr:row>
                    <xdr:rowOff>0</xdr:rowOff>
                  </to>
                </anchor>
              </controlPr>
            </control>
          </mc:Choice>
        </mc:AlternateContent>
        <mc:AlternateContent xmlns:mc="http://schemas.openxmlformats.org/markup-compatibility/2006">
          <mc:Choice Requires="x14">
            <control shapeId="16392" r:id="rId10" name="Check Box 8">
              <controlPr defaultSize="0" autoFill="0" autoLine="0" autoPict="0">
                <anchor moveWithCells="1">
                  <from>
                    <xdr:col>5</xdr:col>
                    <xdr:colOff>57150</xdr:colOff>
                    <xdr:row>23</xdr:row>
                    <xdr:rowOff>228600</xdr:rowOff>
                  </from>
                  <to>
                    <xdr:col>6</xdr:col>
                    <xdr:colOff>114300</xdr:colOff>
                    <xdr:row>25</xdr:row>
                    <xdr:rowOff>0</xdr:rowOff>
                  </to>
                </anchor>
              </controlPr>
            </control>
          </mc:Choice>
        </mc:AlternateContent>
        <mc:AlternateContent xmlns:mc="http://schemas.openxmlformats.org/markup-compatibility/2006">
          <mc:Choice Requires="x14">
            <control shapeId="16393" r:id="rId11" name="Check Box 9">
              <controlPr defaultSize="0" autoFill="0" autoLine="0" autoPict="0">
                <anchor moveWithCells="1">
                  <from>
                    <xdr:col>82</xdr:col>
                    <xdr:colOff>57150</xdr:colOff>
                    <xdr:row>19</xdr:row>
                    <xdr:rowOff>9525</xdr:rowOff>
                  </from>
                  <to>
                    <xdr:col>83</xdr:col>
                    <xdr:colOff>114300</xdr:colOff>
                    <xdr:row>20</xdr:row>
                    <xdr:rowOff>19050</xdr:rowOff>
                  </to>
                </anchor>
              </controlPr>
            </control>
          </mc:Choice>
        </mc:AlternateContent>
        <mc:AlternateContent xmlns:mc="http://schemas.openxmlformats.org/markup-compatibility/2006">
          <mc:Choice Requires="x14">
            <control shapeId="16394" r:id="rId12" name="Check Box 10">
              <controlPr defaultSize="0" autoFill="0" autoLine="0" autoPict="0">
                <anchor moveWithCells="1">
                  <from>
                    <xdr:col>82</xdr:col>
                    <xdr:colOff>57150</xdr:colOff>
                    <xdr:row>19</xdr:row>
                    <xdr:rowOff>228600</xdr:rowOff>
                  </from>
                  <to>
                    <xdr:col>83</xdr:col>
                    <xdr:colOff>114300</xdr:colOff>
                    <xdr:row>21</xdr:row>
                    <xdr:rowOff>0</xdr:rowOff>
                  </to>
                </anchor>
              </controlPr>
            </control>
          </mc:Choice>
        </mc:AlternateContent>
        <mc:AlternateContent xmlns:mc="http://schemas.openxmlformats.org/markup-compatibility/2006">
          <mc:Choice Requires="x14">
            <control shapeId="16395" r:id="rId13" name="Check Box 11">
              <controlPr defaultSize="0" autoFill="0" autoLine="0" autoPict="0">
                <anchor moveWithCells="1">
                  <from>
                    <xdr:col>82</xdr:col>
                    <xdr:colOff>57150</xdr:colOff>
                    <xdr:row>20</xdr:row>
                    <xdr:rowOff>228600</xdr:rowOff>
                  </from>
                  <to>
                    <xdr:col>83</xdr:col>
                    <xdr:colOff>114300</xdr:colOff>
                    <xdr:row>22</xdr:row>
                    <xdr:rowOff>0</xdr:rowOff>
                  </to>
                </anchor>
              </controlPr>
            </control>
          </mc:Choice>
        </mc:AlternateContent>
        <mc:AlternateContent xmlns:mc="http://schemas.openxmlformats.org/markup-compatibility/2006">
          <mc:Choice Requires="x14">
            <control shapeId="16396" r:id="rId14" name="Check Box 12">
              <controlPr defaultSize="0" autoFill="0" autoLine="0" autoPict="0">
                <anchor moveWithCells="1">
                  <from>
                    <xdr:col>82</xdr:col>
                    <xdr:colOff>57150</xdr:colOff>
                    <xdr:row>21</xdr:row>
                    <xdr:rowOff>228600</xdr:rowOff>
                  </from>
                  <to>
                    <xdr:col>83</xdr:col>
                    <xdr:colOff>114300</xdr:colOff>
                    <xdr:row>23</xdr:row>
                    <xdr:rowOff>0</xdr:rowOff>
                  </to>
                </anchor>
              </controlPr>
            </control>
          </mc:Choice>
        </mc:AlternateContent>
        <mc:AlternateContent xmlns:mc="http://schemas.openxmlformats.org/markup-compatibility/2006">
          <mc:Choice Requires="x14">
            <control shapeId="16397" r:id="rId15" name="Check Box 13">
              <controlPr defaultSize="0" autoFill="0" autoLine="0" autoPict="0">
                <anchor moveWithCells="1">
                  <from>
                    <xdr:col>82</xdr:col>
                    <xdr:colOff>57150</xdr:colOff>
                    <xdr:row>22</xdr:row>
                    <xdr:rowOff>228600</xdr:rowOff>
                  </from>
                  <to>
                    <xdr:col>83</xdr:col>
                    <xdr:colOff>114300</xdr:colOff>
                    <xdr:row>24</xdr:row>
                    <xdr:rowOff>0</xdr:rowOff>
                  </to>
                </anchor>
              </controlPr>
            </control>
          </mc:Choice>
        </mc:AlternateContent>
        <mc:AlternateContent xmlns:mc="http://schemas.openxmlformats.org/markup-compatibility/2006">
          <mc:Choice Requires="x14">
            <control shapeId="16398" r:id="rId16" name="Check Box 14">
              <controlPr defaultSize="0" autoFill="0" autoLine="0" autoPict="0">
                <anchor moveWithCells="1">
                  <from>
                    <xdr:col>82</xdr:col>
                    <xdr:colOff>57150</xdr:colOff>
                    <xdr:row>23</xdr:row>
                    <xdr:rowOff>228600</xdr:rowOff>
                  </from>
                  <to>
                    <xdr:col>83</xdr:col>
                    <xdr:colOff>114300</xdr:colOff>
                    <xdr:row>25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DS121"/>
  <sheetViews>
    <sheetView showGridLines="0" view="pageBreakPreview" zoomScaleNormal="100" zoomScaleSheetLayoutView="100" workbookViewId="0">
      <selection activeCell="Q12" sqref="Q12:AS12"/>
    </sheetView>
  </sheetViews>
  <sheetFormatPr defaultColWidth="1.875" defaultRowHeight="18.75"/>
  <cols>
    <col min="2" max="2" width="2.5" bestFit="1" customWidth="1"/>
    <col min="5" max="8" width="1.5" customWidth="1"/>
    <col min="9" max="16" width="1.625" customWidth="1"/>
    <col min="17" max="45" width="2.125" customWidth="1"/>
    <col min="49" max="49" width="2.5" bestFit="1" customWidth="1"/>
    <col min="72" max="74" width="0" hidden="1" customWidth="1"/>
    <col min="106" max="106" width="2.625" customWidth="1"/>
    <col min="109" max="109" width="2.25" customWidth="1"/>
    <col min="116" max="116" width="2.375" customWidth="1"/>
    <col min="117" max="117" width="11.25" style="20" customWidth="1"/>
  </cols>
  <sheetData>
    <row r="1" spans="5:123" ht="15" customHeight="1" thickBot="1">
      <c r="F1" s="304" t="s">
        <v>7</v>
      </c>
      <c r="G1" s="304"/>
      <c r="H1" s="304"/>
      <c r="I1" s="299">
        <v>9</v>
      </c>
      <c r="J1" s="299"/>
      <c r="K1" s="305" t="s">
        <v>365</v>
      </c>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c r="AK1" s="305"/>
      <c r="AL1" s="305"/>
      <c r="AM1" s="305"/>
      <c r="AN1" s="305"/>
      <c r="AO1" s="305"/>
      <c r="AP1" s="305"/>
      <c r="AQ1" s="305"/>
      <c r="AR1" s="305"/>
      <c r="AS1" s="74"/>
      <c r="AU1" s="324" t="s">
        <v>725</v>
      </c>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W1" s="299" t="s">
        <v>801</v>
      </c>
      <c r="BX1" s="299"/>
      <c r="BY1" s="299"/>
      <c r="BZ1" s="299"/>
      <c r="CA1" s="299"/>
      <c r="CB1" s="299"/>
      <c r="CC1" s="299"/>
      <c r="CD1" s="299"/>
      <c r="CE1" s="299"/>
      <c r="CF1" s="299"/>
      <c r="CG1" s="299"/>
      <c r="CH1" s="299"/>
      <c r="CI1" s="299"/>
      <c r="CJ1" s="299"/>
      <c r="CK1" s="299"/>
      <c r="CL1" s="299"/>
      <c r="CM1" s="299"/>
      <c r="CN1" s="299"/>
      <c r="CO1" s="299"/>
      <c r="CP1" s="299"/>
      <c r="CQ1" s="299"/>
      <c r="CR1" s="299"/>
      <c r="CS1" s="299"/>
      <c r="CT1" s="299"/>
      <c r="CU1" s="299"/>
      <c r="CV1" s="299"/>
      <c r="CW1" s="299"/>
      <c r="CX1" s="299"/>
      <c r="CY1" s="299"/>
      <c r="CZ1" s="299"/>
      <c r="DA1" s="299"/>
      <c r="DB1" s="299"/>
      <c r="DC1" s="299"/>
      <c r="DD1" s="299"/>
      <c r="DE1" s="299"/>
      <c r="DF1" s="299"/>
      <c r="DG1" s="299"/>
      <c r="DH1" s="299"/>
      <c r="DI1" s="299"/>
      <c r="DJ1" s="299"/>
      <c r="DK1" s="299"/>
      <c r="DL1" s="190"/>
      <c r="DM1" s="191" t="s">
        <v>741</v>
      </c>
      <c r="DN1" s="25"/>
      <c r="DO1" s="25"/>
      <c r="DP1" s="25"/>
      <c r="DQ1" s="25"/>
      <c r="DR1" s="25"/>
      <c r="DS1" s="25"/>
    </row>
    <row r="2" spans="5:123" ht="21.75" customHeight="1" thickBot="1">
      <c r="E2" s="74"/>
      <c r="F2" s="304"/>
      <c r="G2" s="304"/>
      <c r="H2" s="304"/>
      <c r="I2" s="299"/>
      <c r="J2" s="299"/>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74"/>
      <c r="AT2" s="33"/>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299"/>
      <c r="DM2" s="180" t="str">
        <f>IF(COUNTA(DM3:DM61)=0,"○","×")</f>
        <v>×</v>
      </c>
      <c r="DN2" s="7"/>
      <c r="DO2" s="7"/>
      <c r="DP2" s="7"/>
      <c r="DQ2" s="7"/>
    </row>
    <row r="3" spans="5:123" ht="18.75" customHeight="1">
      <c r="AI3" t="s">
        <v>7</v>
      </c>
      <c r="AK3" s="295"/>
      <c r="AL3" s="295"/>
      <c r="AM3" t="s">
        <v>6</v>
      </c>
      <c r="AN3" s="295"/>
      <c r="AO3" s="295"/>
      <c r="AP3" t="s">
        <v>5</v>
      </c>
      <c r="AQ3" s="295"/>
      <c r="AR3" s="295"/>
      <c r="AS3" t="s">
        <v>4</v>
      </c>
      <c r="DA3" s="185" t="s">
        <v>7</v>
      </c>
      <c r="DC3" s="249">
        <v>8</v>
      </c>
      <c r="DD3" s="249"/>
      <c r="DE3" t="s">
        <v>6</v>
      </c>
      <c r="DF3" s="249">
        <v>10</v>
      </c>
      <c r="DG3" s="249"/>
      <c r="DH3" t="s">
        <v>5</v>
      </c>
      <c r="DI3" s="249">
        <v>1</v>
      </c>
      <c r="DJ3" s="249"/>
      <c r="DK3" t="s">
        <v>4</v>
      </c>
      <c r="DM3" s="176" t="s">
        <v>740</v>
      </c>
    </row>
    <row r="4" spans="5:123" ht="15" customHeight="1">
      <c r="DM4" s="37"/>
    </row>
    <row r="5" spans="5:123" ht="15" customHeight="1">
      <c r="E5" s="151" t="s">
        <v>656</v>
      </c>
      <c r="BW5" s="151" t="s">
        <v>656</v>
      </c>
      <c r="DM5" s="37"/>
    </row>
    <row r="6" spans="5:123" ht="18.75" customHeight="1">
      <c r="E6" s="287" t="s">
        <v>654</v>
      </c>
      <c r="F6" s="288"/>
      <c r="G6" s="288"/>
      <c r="H6" s="288"/>
      <c r="I6" s="288"/>
      <c r="J6" s="288"/>
      <c r="K6" s="288"/>
      <c r="L6" s="288"/>
      <c r="M6" s="288"/>
      <c r="N6" s="288"/>
      <c r="O6" s="288"/>
      <c r="P6" s="288"/>
      <c r="Q6" s="288"/>
      <c r="R6" s="288"/>
      <c r="S6" s="288"/>
      <c r="T6" s="288"/>
      <c r="U6" s="288"/>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9"/>
      <c r="BA6" s="71"/>
      <c r="BW6" s="287" t="s">
        <v>654</v>
      </c>
      <c r="BX6" s="288"/>
      <c r="BY6" s="288"/>
      <c r="BZ6" s="288"/>
      <c r="CA6" s="288"/>
      <c r="CB6" s="288"/>
      <c r="CC6" s="288"/>
      <c r="CD6" s="288"/>
      <c r="CE6" s="288"/>
      <c r="CF6" s="288"/>
      <c r="CG6" s="288"/>
      <c r="CH6" s="288"/>
      <c r="CI6" s="288"/>
      <c r="CJ6" s="288"/>
      <c r="CK6" s="288"/>
      <c r="CL6" s="288"/>
      <c r="CM6" s="288"/>
      <c r="CN6" s="288"/>
      <c r="CO6" s="288"/>
      <c r="CP6" s="288"/>
      <c r="CQ6" s="288"/>
      <c r="CR6" s="288"/>
      <c r="CS6" s="288"/>
      <c r="CT6" s="288"/>
      <c r="CU6" s="288"/>
      <c r="CV6" s="288"/>
      <c r="CW6" s="288"/>
      <c r="CX6" s="288"/>
      <c r="CY6" s="288"/>
      <c r="CZ6" s="288"/>
      <c r="DA6" s="288"/>
      <c r="DB6" s="288"/>
      <c r="DC6" s="288"/>
      <c r="DD6" s="288"/>
      <c r="DE6" s="288"/>
      <c r="DF6" s="288"/>
      <c r="DG6" s="288"/>
      <c r="DH6" s="288"/>
      <c r="DI6" s="288"/>
      <c r="DJ6" s="288"/>
      <c r="DK6" s="289"/>
      <c r="DM6" s="37"/>
    </row>
    <row r="7" spans="5:123" ht="18.75" customHeight="1">
      <c r="E7" s="14" t="s">
        <v>8</v>
      </c>
      <c r="L7" s="1"/>
      <c r="M7" s="293" t="s">
        <v>51</v>
      </c>
      <c r="N7" s="293"/>
      <c r="O7" s="294" t="s">
        <v>44</v>
      </c>
      <c r="P7" s="294"/>
      <c r="Q7" s="294"/>
      <c r="R7" s="294"/>
      <c r="S7" s="294"/>
      <c r="T7" s="294"/>
      <c r="U7" s="294"/>
      <c r="V7" s="294"/>
      <c r="W7" s="294"/>
      <c r="X7" s="294"/>
      <c r="Y7" s="294"/>
      <c r="Z7" s="2"/>
      <c r="AB7" s="295" t="s">
        <v>51</v>
      </c>
      <c r="AC7" s="295"/>
      <c r="AD7" s="249" t="s">
        <v>45</v>
      </c>
      <c r="AE7" s="249"/>
      <c r="AF7" s="249"/>
      <c r="AG7" s="249"/>
      <c r="AH7" s="249"/>
      <c r="AI7" s="249"/>
      <c r="AJ7" s="249"/>
      <c r="AK7" s="249"/>
      <c r="AL7" s="249"/>
      <c r="AM7" s="249"/>
      <c r="AN7" s="249"/>
      <c r="AO7" s="2"/>
      <c r="AS7" s="13"/>
      <c r="AU7" t="s">
        <v>723</v>
      </c>
      <c r="BA7" s="17"/>
      <c r="BC7" s="20"/>
      <c r="BD7" s="20"/>
      <c r="BW7" s="14" t="s">
        <v>8</v>
      </c>
      <c r="CD7" s="1"/>
      <c r="CE7" s="294" t="s">
        <v>51</v>
      </c>
      <c r="CF7" s="294"/>
      <c r="CG7" s="294" t="s">
        <v>44</v>
      </c>
      <c r="CH7" s="294"/>
      <c r="CI7" s="294"/>
      <c r="CJ7" s="294"/>
      <c r="CK7" s="294"/>
      <c r="CL7" s="294"/>
      <c r="CM7" s="294"/>
      <c r="CN7" s="294"/>
      <c r="CO7" s="294"/>
      <c r="CP7" s="294"/>
      <c r="CQ7" s="294"/>
      <c r="CR7" s="2"/>
      <c r="CT7" s="249" t="s">
        <v>333</v>
      </c>
      <c r="CU7" s="249"/>
      <c r="CV7" s="249" t="s">
        <v>45</v>
      </c>
      <c r="CW7" s="249"/>
      <c r="CX7" s="249"/>
      <c r="CY7" s="249"/>
      <c r="CZ7" s="249"/>
      <c r="DA7" s="249"/>
      <c r="DB7" s="249"/>
      <c r="DC7" s="249"/>
      <c r="DD7" s="249"/>
      <c r="DE7" s="249"/>
      <c r="DF7" s="249"/>
      <c r="DG7" s="2"/>
      <c r="DK7" s="13"/>
      <c r="DM7" s="34" t="s">
        <v>740</v>
      </c>
    </row>
    <row r="8" spans="5:123" ht="18.75" customHeight="1">
      <c r="E8" s="287" t="s">
        <v>655</v>
      </c>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9"/>
      <c r="BA8" s="17"/>
      <c r="BC8" s="300"/>
      <c r="BD8" s="300"/>
      <c r="BE8" s="300"/>
      <c r="BF8" s="300"/>
      <c r="BG8" s="300"/>
      <c r="BH8" s="300"/>
      <c r="BI8" s="300"/>
      <c r="BJ8" s="300"/>
      <c r="BK8" s="300"/>
      <c r="BL8" s="300"/>
      <c r="BM8" s="300"/>
      <c r="BN8" s="300"/>
      <c r="BO8" s="300"/>
      <c r="BP8" s="300"/>
      <c r="BQ8" s="300"/>
      <c r="BR8" s="300"/>
      <c r="BS8" s="300"/>
      <c r="BW8" s="287" t="s">
        <v>655</v>
      </c>
      <c r="BX8" s="288"/>
      <c r="BY8" s="288"/>
      <c r="BZ8" s="288"/>
      <c r="CA8" s="288"/>
      <c r="CB8" s="288"/>
      <c r="CC8" s="288"/>
      <c r="CD8" s="288"/>
      <c r="CE8" s="288"/>
      <c r="CF8" s="288"/>
      <c r="CG8" s="288"/>
      <c r="CH8" s="288"/>
      <c r="CI8" s="288"/>
      <c r="CJ8" s="288"/>
      <c r="CK8" s="288"/>
      <c r="CL8" s="288"/>
      <c r="CM8" s="288"/>
      <c r="CN8" s="288"/>
      <c r="CO8" s="288"/>
      <c r="CP8" s="288"/>
      <c r="CQ8" s="288"/>
      <c r="CR8" s="288"/>
      <c r="CS8" s="288"/>
      <c r="CT8" s="288"/>
      <c r="CU8" s="288"/>
      <c r="CV8" s="288"/>
      <c r="CW8" s="288"/>
      <c r="CX8" s="288"/>
      <c r="CY8" s="288"/>
      <c r="CZ8" s="288"/>
      <c r="DA8" s="288"/>
      <c r="DB8" s="288"/>
      <c r="DC8" s="288"/>
      <c r="DD8" s="288"/>
      <c r="DE8" s="288"/>
      <c r="DF8" s="288"/>
      <c r="DG8" s="288"/>
      <c r="DH8" s="288"/>
      <c r="DI8" s="288"/>
      <c r="DJ8" s="288"/>
      <c r="DK8" s="289"/>
      <c r="DM8" s="37"/>
    </row>
    <row r="9" spans="5:123" ht="19.5" customHeight="1">
      <c r="E9" s="15" t="s">
        <v>8</v>
      </c>
      <c r="F9" s="5"/>
      <c r="G9" s="5"/>
      <c r="H9" s="5"/>
      <c r="I9" s="5"/>
      <c r="J9" s="5"/>
      <c r="K9" s="5"/>
      <c r="L9" s="1"/>
      <c r="M9" s="293" t="s">
        <v>51</v>
      </c>
      <c r="N9" s="293"/>
      <c r="O9" s="294" t="s">
        <v>44</v>
      </c>
      <c r="P9" s="294"/>
      <c r="Q9" s="294"/>
      <c r="R9" s="294"/>
      <c r="S9" s="294"/>
      <c r="T9" s="294"/>
      <c r="U9" s="294"/>
      <c r="V9" s="294"/>
      <c r="W9" s="294"/>
      <c r="X9" s="294"/>
      <c r="Y9" s="294"/>
      <c r="Z9" s="2"/>
      <c r="AA9" s="5"/>
      <c r="AB9" s="280" t="s">
        <v>51</v>
      </c>
      <c r="AC9" s="280"/>
      <c r="AD9" s="281" t="s">
        <v>45</v>
      </c>
      <c r="AE9" s="281"/>
      <c r="AF9" s="281"/>
      <c r="AG9" s="281"/>
      <c r="AH9" s="281"/>
      <c r="AI9" s="281"/>
      <c r="AJ9" s="281"/>
      <c r="AK9" s="281"/>
      <c r="AL9" s="281"/>
      <c r="AM9" s="281"/>
      <c r="AN9" s="281"/>
      <c r="AO9" s="2"/>
      <c r="AP9" s="5"/>
      <c r="AQ9" s="5"/>
      <c r="AR9" s="5"/>
      <c r="AS9" s="6"/>
      <c r="AU9" t="s">
        <v>723</v>
      </c>
      <c r="BA9" s="17"/>
      <c r="BI9" s="17"/>
      <c r="BW9" s="15" t="s">
        <v>8</v>
      </c>
      <c r="BX9" s="5"/>
      <c r="BY9" s="5"/>
      <c r="BZ9" s="5"/>
      <c r="CA9" s="5"/>
      <c r="CB9" s="5"/>
      <c r="CC9" s="5"/>
      <c r="CD9" s="1"/>
      <c r="CE9" s="294" t="s">
        <v>43</v>
      </c>
      <c r="CF9" s="294"/>
      <c r="CG9" s="294" t="s">
        <v>44</v>
      </c>
      <c r="CH9" s="294"/>
      <c r="CI9" s="294"/>
      <c r="CJ9" s="294"/>
      <c r="CK9" s="294"/>
      <c r="CL9" s="294"/>
      <c r="CM9" s="294"/>
      <c r="CN9" s="294"/>
      <c r="CO9" s="294"/>
      <c r="CP9" s="294"/>
      <c r="CQ9" s="294"/>
      <c r="CR9" s="2"/>
      <c r="CS9" s="5"/>
      <c r="CT9" s="281" t="s">
        <v>333</v>
      </c>
      <c r="CU9" s="281"/>
      <c r="CV9" s="281" t="s">
        <v>45</v>
      </c>
      <c r="CW9" s="281"/>
      <c r="CX9" s="281"/>
      <c r="CY9" s="281"/>
      <c r="CZ9" s="281"/>
      <c r="DA9" s="281"/>
      <c r="DB9" s="281"/>
      <c r="DC9" s="281"/>
      <c r="DD9" s="281"/>
      <c r="DE9" s="281"/>
      <c r="DF9" s="281"/>
      <c r="DG9" s="2"/>
      <c r="DH9" s="5"/>
      <c r="DI9" s="5"/>
      <c r="DJ9" s="5"/>
      <c r="DK9" s="6"/>
      <c r="DM9" s="34" t="s">
        <v>740</v>
      </c>
    </row>
    <row r="10" spans="5:123" ht="15" customHeight="1">
      <c r="AY10" s="7"/>
      <c r="AZ10" s="7"/>
      <c r="BA10" s="16"/>
      <c r="DM10" s="37"/>
    </row>
    <row r="11" spans="5:123" ht="20.25" customHeight="1">
      <c r="E11" t="s">
        <v>18</v>
      </c>
      <c r="AY11" s="7"/>
      <c r="AZ11" s="7"/>
      <c r="BF11" s="7"/>
      <c r="BW11" t="s">
        <v>18</v>
      </c>
      <c r="DM11" s="37"/>
    </row>
    <row r="12" spans="5:123">
      <c r="E12" s="297" t="s">
        <v>10</v>
      </c>
      <c r="F12" s="297"/>
      <c r="G12" s="297"/>
      <c r="H12" s="297"/>
      <c r="I12" s="297"/>
      <c r="J12" s="297"/>
      <c r="K12" s="297"/>
      <c r="L12" s="297"/>
      <c r="M12" s="297"/>
      <c r="N12" s="297"/>
      <c r="O12" s="297"/>
      <c r="P12" s="297"/>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U12" t="s">
        <v>723</v>
      </c>
      <c r="BF12" s="7"/>
      <c r="BW12" s="297" t="s">
        <v>10</v>
      </c>
      <c r="BX12" s="297"/>
      <c r="BY12" s="297"/>
      <c r="BZ12" s="297"/>
      <c r="CA12" s="297"/>
      <c r="CB12" s="297"/>
      <c r="CC12" s="297"/>
      <c r="CD12" s="297"/>
      <c r="CE12" s="297"/>
      <c r="CF12" s="297"/>
      <c r="CG12" s="297"/>
      <c r="CH12" s="297"/>
      <c r="CI12" s="297" t="s">
        <v>268</v>
      </c>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M12" s="34" t="s">
        <v>740</v>
      </c>
    </row>
    <row r="13" spans="5:123">
      <c r="E13" s="297" t="s">
        <v>9</v>
      </c>
      <c r="F13" s="297"/>
      <c r="G13" s="297"/>
      <c r="H13" s="297"/>
      <c r="I13" s="297"/>
      <c r="J13" s="297"/>
      <c r="K13" s="297"/>
      <c r="L13" s="297"/>
      <c r="M13" s="297"/>
      <c r="N13" s="297"/>
      <c r="O13" s="297"/>
      <c r="P13" s="297"/>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BW13" s="297" t="s">
        <v>9</v>
      </c>
      <c r="BX13" s="297"/>
      <c r="BY13" s="297"/>
      <c r="BZ13" s="297"/>
      <c r="CA13" s="297"/>
      <c r="CB13" s="297"/>
      <c r="CC13" s="297"/>
      <c r="CD13" s="297"/>
      <c r="CE13" s="297"/>
      <c r="CF13" s="297"/>
      <c r="CG13" s="297"/>
      <c r="CH13" s="297"/>
      <c r="CI13" s="297" t="s">
        <v>350</v>
      </c>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M13" s="34" t="s">
        <v>740</v>
      </c>
    </row>
    <row r="14" spans="5:123" ht="18.75" customHeight="1">
      <c r="E14" s="296" t="s">
        <v>47</v>
      </c>
      <c r="F14" s="296"/>
      <c r="G14" s="296"/>
      <c r="H14" s="296"/>
      <c r="I14" s="296"/>
      <c r="J14" s="296"/>
      <c r="K14" s="296"/>
      <c r="L14" s="296"/>
      <c r="M14" s="296"/>
      <c r="N14" s="296"/>
      <c r="O14" s="296"/>
      <c r="P14" s="296"/>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BW14" s="296" t="s">
        <v>47</v>
      </c>
      <c r="BX14" s="296"/>
      <c r="BY14" s="296"/>
      <c r="BZ14" s="296"/>
      <c r="CA14" s="296"/>
      <c r="CB14" s="296"/>
      <c r="CC14" s="296"/>
      <c r="CD14" s="296"/>
      <c r="CE14" s="296"/>
      <c r="CF14" s="296"/>
      <c r="CG14" s="296"/>
      <c r="CH14" s="296"/>
      <c r="CI14" s="297" t="s">
        <v>334</v>
      </c>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M14" s="34" t="s">
        <v>740</v>
      </c>
    </row>
    <row r="15" spans="5:123" ht="18.75" customHeight="1">
      <c r="E15" s="274" t="s">
        <v>647</v>
      </c>
      <c r="F15" s="275"/>
      <c r="G15" s="275"/>
      <c r="H15" s="275"/>
      <c r="I15" s="275"/>
      <c r="J15" s="275"/>
      <c r="K15" s="275"/>
      <c r="L15" s="275"/>
      <c r="M15" s="275"/>
      <c r="N15" s="275"/>
      <c r="O15" s="275"/>
      <c r="P15" s="276"/>
      <c r="Q15" s="29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BW15" s="274" t="s">
        <v>647</v>
      </c>
      <c r="BX15" s="275"/>
      <c r="BY15" s="275"/>
      <c r="BZ15" s="275"/>
      <c r="CA15" s="275"/>
      <c r="CB15" s="275"/>
      <c r="CC15" s="275"/>
      <c r="CD15" s="275"/>
      <c r="CE15" s="275"/>
      <c r="CF15" s="275"/>
      <c r="CG15" s="275"/>
      <c r="CH15" s="276"/>
      <c r="CI15" s="306" t="s">
        <v>335</v>
      </c>
      <c r="CJ15" s="307"/>
      <c r="CK15" s="307"/>
      <c r="CL15" s="307"/>
      <c r="CM15" s="307"/>
      <c r="CN15" s="307"/>
      <c r="CO15" s="307"/>
      <c r="CP15" s="307"/>
      <c r="CQ15" s="307"/>
      <c r="CR15" s="307"/>
      <c r="CS15" s="307"/>
      <c r="CT15" s="307"/>
      <c r="CU15" s="307"/>
      <c r="CV15" s="307"/>
      <c r="CW15" s="307"/>
      <c r="CX15" s="307"/>
      <c r="CY15" s="307"/>
      <c r="CZ15" s="307"/>
      <c r="DA15" s="307"/>
      <c r="DB15" s="307"/>
      <c r="DC15" s="307"/>
      <c r="DD15" s="307"/>
      <c r="DE15" s="307"/>
      <c r="DF15" s="307"/>
      <c r="DG15" s="307"/>
      <c r="DH15" s="307"/>
      <c r="DI15" s="307"/>
      <c r="DJ15" s="307"/>
      <c r="DK15" s="307"/>
      <c r="DM15" s="34" t="s">
        <v>740</v>
      </c>
    </row>
    <row r="16" spans="5:123" ht="18.75" customHeight="1">
      <c r="E16" s="290" t="s">
        <v>648</v>
      </c>
      <c r="F16" s="290"/>
      <c r="G16" s="290"/>
      <c r="H16" s="290"/>
      <c r="I16" s="290"/>
      <c r="J16" s="290"/>
      <c r="K16" s="290"/>
      <c r="L16" s="290"/>
      <c r="M16" s="290"/>
      <c r="N16" s="290"/>
      <c r="O16" s="290"/>
      <c r="P16" s="290"/>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W16" s="55"/>
      <c r="AX16" s="55"/>
      <c r="AY16" s="55"/>
      <c r="AZ16" s="55"/>
      <c r="BW16" s="308" t="s">
        <v>648</v>
      </c>
      <c r="BX16" s="308"/>
      <c r="BY16" s="308"/>
      <c r="BZ16" s="308"/>
      <c r="CA16" s="308"/>
      <c r="CB16" s="308"/>
      <c r="CC16" s="308"/>
      <c r="CD16" s="308"/>
      <c r="CE16" s="308"/>
      <c r="CF16" s="308"/>
      <c r="CG16" s="308"/>
      <c r="CH16" s="308"/>
      <c r="CI16" s="309" t="s">
        <v>336</v>
      </c>
      <c r="CJ16" s="309"/>
      <c r="CK16" s="309"/>
      <c r="CL16" s="309"/>
      <c r="CM16" s="309"/>
      <c r="CN16" s="309"/>
      <c r="CO16" s="309"/>
      <c r="CP16" s="309"/>
      <c r="CQ16" s="309"/>
      <c r="CR16" s="309"/>
      <c r="CS16" s="309"/>
      <c r="CT16" s="309"/>
      <c r="CU16" s="309"/>
      <c r="CV16" s="309"/>
      <c r="CW16" s="309"/>
      <c r="CX16" s="309"/>
      <c r="CY16" s="309"/>
      <c r="CZ16" s="309"/>
      <c r="DA16" s="309"/>
      <c r="DB16" s="309"/>
      <c r="DC16" s="309"/>
      <c r="DD16" s="309"/>
      <c r="DE16" s="309"/>
      <c r="DF16" s="309"/>
      <c r="DG16" s="309"/>
      <c r="DH16" s="309"/>
      <c r="DI16" s="309"/>
      <c r="DJ16" s="309"/>
      <c r="DK16" s="309"/>
      <c r="DM16" s="34" t="s">
        <v>740</v>
      </c>
    </row>
    <row r="17" spans="1:117" ht="18.75" customHeight="1">
      <c r="E17" s="284" t="s">
        <v>764</v>
      </c>
      <c r="F17" s="285"/>
      <c r="G17" s="285"/>
      <c r="H17" s="285"/>
      <c r="I17" s="285"/>
      <c r="J17" s="285"/>
      <c r="K17" s="285"/>
      <c r="L17" s="285"/>
      <c r="M17" s="285"/>
      <c r="N17" s="285"/>
      <c r="O17" s="285"/>
      <c r="P17" s="286"/>
      <c r="Q17" s="283"/>
      <c r="R17" s="277"/>
      <c r="S17" s="277"/>
      <c r="T17" s="277"/>
      <c r="U17" s="277"/>
      <c r="V17" s="277"/>
      <c r="W17" s="277"/>
      <c r="X17" s="277"/>
      <c r="Y17" s="277"/>
      <c r="Z17" s="277"/>
      <c r="AA17" s="277"/>
      <c r="AB17" s="277"/>
      <c r="AC17" s="277"/>
      <c r="AD17" s="277"/>
      <c r="AE17" s="277"/>
      <c r="AF17" s="277"/>
      <c r="AG17" s="277"/>
      <c r="AH17" s="277"/>
      <c r="AI17" s="277"/>
      <c r="AJ17" s="277"/>
      <c r="AK17" s="277"/>
      <c r="AL17" s="277"/>
      <c r="AM17" s="277"/>
      <c r="AN17" s="277"/>
      <c r="AO17" s="277"/>
      <c r="AP17" s="277"/>
      <c r="AQ17" s="277"/>
      <c r="AR17" s="277"/>
      <c r="AS17" s="277"/>
      <c r="AW17" s="55"/>
      <c r="AX17" s="55"/>
      <c r="AY17" s="55"/>
      <c r="AZ17" s="55"/>
      <c r="BA17" s="55"/>
      <c r="BB17" s="55"/>
      <c r="BC17" s="55"/>
      <c r="BD17" s="55"/>
      <c r="BE17" s="55"/>
      <c r="BF17" s="55"/>
      <c r="BG17" s="55"/>
      <c r="BH17" s="55"/>
      <c r="BI17" s="55"/>
      <c r="BJ17" s="55"/>
      <c r="BK17" s="55"/>
      <c r="BL17" s="55"/>
      <c r="BM17" s="55"/>
      <c r="BN17" s="55"/>
      <c r="BO17" s="55"/>
      <c r="BP17" s="55"/>
      <c r="BW17" s="274" t="s">
        <v>764</v>
      </c>
      <c r="BX17" s="275"/>
      <c r="BY17" s="275"/>
      <c r="BZ17" s="275"/>
      <c r="CA17" s="275"/>
      <c r="CB17" s="275"/>
      <c r="CC17" s="275"/>
      <c r="CD17" s="275"/>
      <c r="CE17" s="275"/>
      <c r="CF17" s="275"/>
      <c r="CG17" s="275"/>
      <c r="CH17" s="276"/>
      <c r="CI17" s="306" t="s">
        <v>337</v>
      </c>
      <c r="CJ17" s="307"/>
      <c r="CK17" s="307"/>
      <c r="CL17" s="307"/>
      <c r="CM17" s="307"/>
      <c r="CN17" s="307"/>
      <c r="CO17" s="307"/>
      <c r="CP17" s="307"/>
      <c r="CQ17" s="307"/>
      <c r="CR17" s="307"/>
      <c r="CS17" s="307"/>
      <c r="CT17" s="307"/>
      <c r="CU17" s="307"/>
      <c r="CV17" s="307"/>
      <c r="CW17" s="307"/>
      <c r="CX17" s="307"/>
      <c r="CY17" s="307"/>
      <c r="CZ17" s="307"/>
      <c r="DA17" s="307"/>
      <c r="DB17" s="307"/>
      <c r="DC17" s="307"/>
      <c r="DD17" s="307"/>
      <c r="DE17" s="307"/>
      <c r="DF17" s="307"/>
      <c r="DG17" s="307"/>
      <c r="DH17" s="307"/>
      <c r="DI17" s="307"/>
      <c r="DJ17" s="307"/>
      <c r="DK17" s="307"/>
      <c r="DM17" s="34" t="s">
        <v>740</v>
      </c>
    </row>
    <row r="18" spans="1:117" ht="18.75" customHeight="1">
      <c r="E18" s="333" t="s">
        <v>765</v>
      </c>
      <c r="F18" s="333"/>
      <c r="G18" s="333"/>
      <c r="H18" s="333"/>
      <c r="I18" s="333"/>
      <c r="J18" s="333"/>
      <c r="K18" s="333"/>
      <c r="L18" s="333"/>
      <c r="M18" s="333"/>
      <c r="N18" s="333"/>
      <c r="O18" s="333"/>
      <c r="P18" s="333"/>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U18" s="17"/>
      <c r="BA18" s="55"/>
      <c r="BB18" s="55"/>
      <c r="BC18" s="55"/>
      <c r="BD18" s="55"/>
      <c r="BE18" s="55"/>
      <c r="BF18" s="55"/>
      <c r="BG18" s="55"/>
      <c r="BH18" s="55"/>
      <c r="BI18" s="55"/>
      <c r="BJ18" s="55"/>
      <c r="BK18" s="55"/>
      <c r="BL18" s="55"/>
      <c r="BM18" s="55"/>
      <c r="BN18" s="55"/>
      <c r="BO18" s="55"/>
      <c r="BP18" s="55"/>
      <c r="BW18" s="308" t="s">
        <v>765</v>
      </c>
      <c r="BX18" s="308"/>
      <c r="BY18" s="308"/>
      <c r="BZ18" s="308"/>
      <c r="CA18" s="308"/>
      <c r="CB18" s="308"/>
      <c r="CC18" s="308"/>
      <c r="CD18" s="308"/>
      <c r="CE18" s="308"/>
      <c r="CF18" s="308"/>
      <c r="CG18" s="308"/>
      <c r="CH18" s="308"/>
      <c r="CI18" s="309" t="s">
        <v>338</v>
      </c>
      <c r="CJ18" s="309"/>
      <c r="CK18" s="309"/>
      <c r="CL18" s="309"/>
      <c r="CM18" s="309"/>
      <c r="CN18" s="309"/>
      <c r="CO18" s="309"/>
      <c r="CP18" s="309"/>
      <c r="CQ18" s="309"/>
      <c r="CR18" s="309"/>
      <c r="CS18" s="309"/>
      <c r="CT18" s="309"/>
      <c r="CU18" s="309"/>
      <c r="CV18" s="309"/>
      <c r="CW18" s="309"/>
      <c r="CX18" s="309"/>
      <c r="CY18" s="309"/>
      <c r="CZ18" s="309"/>
      <c r="DA18" s="309"/>
      <c r="DB18" s="309"/>
      <c r="DC18" s="309"/>
      <c r="DD18" s="309"/>
      <c r="DE18" s="309"/>
      <c r="DF18" s="309"/>
      <c r="DG18" s="309"/>
      <c r="DH18" s="309"/>
      <c r="DI18" s="309"/>
      <c r="DJ18" s="309"/>
      <c r="DK18" s="309"/>
      <c r="DM18" s="34" t="s">
        <v>740</v>
      </c>
    </row>
    <row r="19" spans="1:117" ht="18.75" customHeight="1">
      <c r="E19" s="282" t="s">
        <v>252</v>
      </c>
      <c r="F19" s="282"/>
      <c r="G19" s="282"/>
      <c r="H19" s="282"/>
      <c r="I19" s="282"/>
      <c r="J19" s="282"/>
      <c r="K19" s="282"/>
      <c r="L19" s="282"/>
      <c r="M19" s="282"/>
      <c r="N19" s="282"/>
      <c r="O19" s="282"/>
      <c r="P19" s="282"/>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7"/>
      <c r="AN19" s="277"/>
      <c r="AO19" s="277"/>
      <c r="AP19" s="277"/>
      <c r="AQ19" s="277"/>
      <c r="AR19" s="277"/>
      <c r="AS19" s="277"/>
      <c r="AU19" s="16"/>
      <c r="BW19" s="310" t="s">
        <v>252</v>
      </c>
      <c r="BX19" s="310"/>
      <c r="BY19" s="310"/>
      <c r="BZ19" s="310"/>
      <c r="CA19" s="310"/>
      <c r="CB19" s="310"/>
      <c r="CC19" s="310"/>
      <c r="CD19" s="310"/>
      <c r="CE19" s="310"/>
      <c r="CF19" s="310"/>
      <c r="CG19" s="310"/>
      <c r="CH19" s="310"/>
      <c r="CI19" s="306" t="s">
        <v>337</v>
      </c>
      <c r="CJ19" s="307"/>
      <c r="CK19" s="307"/>
      <c r="CL19" s="307"/>
      <c r="CM19" s="307"/>
      <c r="CN19" s="307"/>
      <c r="CO19" s="307"/>
      <c r="CP19" s="307"/>
      <c r="CQ19" s="307"/>
      <c r="CR19" s="307"/>
      <c r="CS19" s="307"/>
      <c r="CT19" s="307"/>
      <c r="CU19" s="307"/>
      <c r="CV19" s="307"/>
      <c r="CW19" s="307"/>
      <c r="CX19" s="307"/>
      <c r="CY19" s="307"/>
      <c r="CZ19" s="307"/>
      <c r="DA19" s="307"/>
      <c r="DB19" s="307"/>
      <c r="DC19" s="307"/>
      <c r="DD19" s="307"/>
      <c r="DE19" s="307"/>
      <c r="DF19" s="307"/>
      <c r="DG19" s="307"/>
      <c r="DH19" s="307"/>
      <c r="DI19" s="307"/>
      <c r="DJ19" s="307"/>
      <c r="DK19" s="307"/>
      <c r="DM19" s="34" t="s">
        <v>740</v>
      </c>
    </row>
    <row r="20" spans="1:117" ht="36" customHeight="1">
      <c r="E20" s="334" t="s">
        <v>770</v>
      </c>
      <c r="F20" s="334"/>
      <c r="G20" s="334"/>
      <c r="H20" s="334"/>
      <c r="I20" s="334"/>
      <c r="J20" s="334"/>
      <c r="K20" s="334"/>
      <c r="L20" s="334"/>
      <c r="M20" s="334"/>
      <c r="N20" s="334"/>
      <c r="O20" s="334"/>
      <c r="P20" s="334"/>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U20" s="16"/>
      <c r="BW20" s="311" t="s">
        <v>770</v>
      </c>
      <c r="BX20" s="311"/>
      <c r="BY20" s="311"/>
      <c r="BZ20" s="311"/>
      <c r="CA20" s="311"/>
      <c r="CB20" s="311"/>
      <c r="CC20" s="311"/>
      <c r="CD20" s="311"/>
      <c r="CE20" s="311"/>
      <c r="CF20" s="311"/>
      <c r="CG20" s="311"/>
      <c r="CH20" s="311"/>
      <c r="CI20" s="309" t="s">
        <v>803</v>
      </c>
      <c r="CJ20" s="309"/>
      <c r="CK20" s="309"/>
      <c r="CL20" s="309"/>
      <c r="CM20" s="309"/>
      <c r="CN20" s="309"/>
      <c r="CO20" s="309"/>
      <c r="CP20" s="309"/>
      <c r="CQ20" s="309"/>
      <c r="CR20" s="309"/>
      <c r="CS20" s="309"/>
      <c r="CT20" s="309"/>
      <c r="CU20" s="309"/>
      <c r="CV20" s="309"/>
      <c r="CW20" s="309"/>
      <c r="CX20" s="309"/>
      <c r="CY20" s="309"/>
      <c r="CZ20" s="309"/>
      <c r="DA20" s="309"/>
      <c r="DB20" s="309"/>
      <c r="DC20" s="309"/>
      <c r="DD20" s="309"/>
      <c r="DE20" s="309"/>
      <c r="DF20" s="309"/>
      <c r="DG20" s="309"/>
      <c r="DH20" s="309"/>
      <c r="DI20" s="309"/>
      <c r="DJ20" s="309"/>
      <c r="DK20" s="309"/>
      <c r="DM20" s="34" t="s">
        <v>740</v>
      </c>
    </row>
    <row r="21" spans="1:117" ht="18.75" customHeight="1">
      <c r="A21" s="4"/>
      <c r="B21" s="326" t="s">
        <v>49</v>
      </c>
      <c r="C21" s="326"/>
      <c r="D21" s="43"/>
      <c r="E21" s="263" t="s">
        <v>390</v>
      </c>
      <c r="F21" s="263"/>
      <c r="G21" s="263"/>
      <c r="H21" s="263"/>
      <c r="I21" s="263"/>
      <c r="J21" s="263"/>
      <c r="K21" s="263"/>
      <c r="L21" s="263"/>
      <c r="M21" s="263"/>
      <c r="N21" s="263"/>
      <c r="O21" s="263"/>
      <c r="P21" s="263"/>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c r="BW21" s="261" t="s">
        <v>390</v>
      </c>
      <c r="BX21" s="261"/>
      <c r="BY21" s="261"/>
      <c r="BZ21" s="261"/>
      <c r="CA21" s="261"/>
      <c r="CB21" s="261"/>
      <c r="CC21" s="261"/>
      <c r="CD21" s="261"/>
      <c r="CE21" s="261"/>
      <c r="CF21" s="261"/>
      <c r="CG21" s="261"/>
      <c r="CH21" s="261"/>
      <c r="CI21" s="297" t="s">
        <v>339</v>
      </c>
      <c r="CJ21" s="297"/>
      <c r="CK21" s="297"/>
      <c r="CL21" s="297"/>
      <c r="CM21" s="297"/>
      <c r="CN21" s="297"/>
      <c r="CO21" s="297"/>
      <c r="CP21" s="297"/>
      <c r="CQ21" s="297"/>
      <c r="CR21" s="297"/>
      <c r="CS21" s="297"/>
      <c r="CT21" s="297"/>
      <c r="CU21" s="297"/>
      <c r="CV21" s="297"/>
      <c r="CW21" s="297"/>
      <c r="CX21" s="297"/>
      <c r="CY21" s="297"/>
      <c r="CZ21" s="297"/>
      <c r="DA21" s="297"/>
      <c r="DB21" s="297"/>
      <c r="DC21" s="297"/>
      <c r="DD21" s="297"/>
      <c r="DE21" s="297"/>
      <c r="DF21" s="297"/>
      <c r="DG21" s="297"/>
      <c r="DH21" s="297"/>
      <c r="DI21" s="297"/>
      <c r="DJ21" s="297"/>
      <c r="DK21" s="297"/>
      <c r="DM21" s="34" t="s">
        <v>740</v>
      </c>
    </row>
    <row r="22" spans="1:117">
      <c r="B22" s="327"/>
      <c r="C22" s="327"/>
      <c r="D22" s="13"/>
      <c r="E22" s="264" t="s">
        <v>391</v>
      </c>
      <c r="F22" s="264"/>
      <c r="G22" s="264"/>
      <c r="H22" s="264"/>
      <c r="I22" s="264"/>
      <c r="J22" s="264"/>
      <c r="K22" s="264"/>
      <c r="L22" s="264"/>
      <c r="M22" s="264"/>
      <c r="N22" s="264"/>
      <c r="O22" s="264"/>
      <c r="P22" s="264"/>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BW22" s="261" t="s">
        <v>391</v>
      </c>
      <c r="BX22" s="261"/>
      <c r="BY22" s="261"/>
      <c r="BZ22" s="261"/>
      <c r="CA22" s="261"/>
      <c r="CB22" s="261"/>
      <c r="CC22" s="261"/>
      <c r="CD22" s="261"/>
      <c r="CE22" s="261"/>
      <c r="CF22" s="261"/>
      <c r="CG22" s="261"/>
      <c r="CH22" s="261"/>
      <c r="CI22" s="297" t="s">
        <v>340</v>
      </c>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M22" s="34" t="s">
        <v>740</v>
      </c>
    </row>
    <row r="23" spans="1:117">
      <c r="B23" s="327"/>
      <c r="C23" s="327"/>
      <c r="D23" s="13"/>
      <c r="E23" s="265" t="s">
        <v>392</v>
      </c>
      <c r="F23" s="266"/>
      <c r="G23" s="266"/>
      <c r="H23" s="266"/>
      <c r="I23" s="266"/>
      <c r="J23" s="266"/>
      <c r="K23" s="266"/>
      <c r="L23" s="266"/>
      <c r="M23" s="266"/>
      <c r="N23" s="266"/>
      <c r="O23" s="266"/>
      <c r="P23" s="267"/>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78"/>
      <c r="AQ23" s="278"/>
      <c r="AR23" s="278"/>
      <c r="AS23" s="278"/>
      <c r="BW23" s="315" t="s">
        <v>392</v>
      </c>
      <c r="BX23" s="316"/>
      <c r="BY23" s="316"/>
      <c r="BZ23" s="316"/>
      <c r="CA23" s="316"/>
      <c r="CB23" s="316"/>
      <c r="CC23" s="316"/>
      <c r="CD23" s="316"/>
      <c r="CE23" s="316"/>
      <c r="CF23" s="316"/>
      <c r="CG23" s="316"/>
      <c r="CH23" s="317"/>
      <c r="CI23" s="297" t="s">
        <v>413</v>
      </c>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M23" s="34" t="s">
        <v>740</v>
      </c>
    </row>
    <row r="24" spans="1:117">
      <c r="B24" s="327"/>
      <c r="C24" s="327"/>
      <c r="D24" s="13"/>
      <c r="E24" s="264" t="s">
        <v>393</v>
      </c>
      <c r="F24" s="264"/>
      <c r="G24" s="264"/>
      <c r="H24" s="264"/>
      <c r="I24" s="264"/>
      <c r="J24" s="264"/>
      <c r="K24" s="264"/>
      <c r="L24" s="264"/>
      <c r="M24" s="264"/>
      <c r="N24" s="264"/>
      <c r="O24" s="264"/>
      <c r="P24" s="264"/>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BW24" s="261" t="s">
        <v>393</v>
      </c>
      <c r="BX24" s="261"/>
      <c r="BY24" s="261"/>
      <c r="BZ24" s="261"/>
      <c r="CA24" s="261"/>
      <c r="CB24" s="261"/>
      <c r="CC24" s="261"/>
      <c r="CD24" s="261"/>
      <c r="CE24" s="261"/>
      <c r="CF24" s="261"/>
      <c r="CG24" s="261"/>
      <c r="CH24" s="261"/>
      <c r="CI24" s="297" t="s">
        <v>338</v>
      </c>
      <c r="CJ24" s="297"/>
      <c r="CK24" s="297"/>
      <c r="CL24" s="297"/>
      <c r="CM24" s="297"/>
      <c r="CN24" s="297"/>
      <c r="CO24" s="297"/>
      <c r="CP24" s="297"/>
      <c r="CQ24" s="297"/>
      <c r="CR24" s="297"/>
      <c r="CS24" s="297"/>
      <c r="CT24" s="297"/>
      <c r="CU24" s="297"/>
      <c r="CV24" s="297"/>
      <c r="CW24" s="297"/>
      <c r="CX24" s="297"/>
      <c r="CY24" s="297"/>
      <c r="CZ24" s="297"/>
      <c r="DA24" s="297"/>
      <c r="DB24" s="297"/>
      <c r="DC24" s="297"/>
      <c r="DD24" s="297"/>
      <c r="DE24" s="297"/>
      <c r="DF24" s="297"/>
      <c r="DG24" s="297"/>
      <c r="DH24" s="297"/>
      <c r="DI24" s="297"/>
      <c r="DJ24" s="297"/>
      <c r="DK24" s="297"/>
      <c r="DM24" s="34" t="s">
        <v>740</v>
      </c>
    </row>
    <row r="25" spans="1:117">
      <c r="B25" s="327"/>
      <c r="C25" s="327"/>
      <c r="D25" s="13"/>
      <c r="E25" s="264" t="s">
        <v>394</v>
      </c>
      <c r="F25" s="264"/>
      <c r="G25" s="264"/>
      <c r="H25" s="264"/>
      <c r="I25" s="264"/>
      <c r="J25" s="264"/>
      <c r="K25" s="264"/>
      <c r="L25" s="264"/>
      <c r="M25" s="264"/>
      <c r="N25" s="264"/>
      <c r="O25" s="264"/>
      <c r="P25" s="264"/>
      <c r="Q25" s="278"/>
      <c r="R25" s="278"/>
      <c r="S25" s="278"/>
      <c r="T25" s="278"/>
      <c r="U25" s="278"/>
      <c r="V25" s="278"/>
      <c r="W25" s="278"/>
      <c r="X25" s="278"/>
      <c r="Y25" s="278"/>
      <c r="Z25" s="278"/>
      <c r="AA25" s="278"/>
      <c r="AB25" s="278"/>
      <c r="AC25" s="278"/>
      <c r="AD25" s="278"/>
      <c r="AE25" s="278"/>
      <c r="AF25" s="278"/>
      <c r="AG25" s="278"/>
      <c r="AH25" s="278"/>
      <c r="AI25" s="278"/>
      <c r="AJ25" s="278"/>
      <c r="AK25" s="278"/>
      <c r="AL25" s="278"/>
      <c r="AM25" s="278"/>
      <c r="AN25" s="278"/>
      <c r="AO25" s="278"/>
      <c r="AP25" s="278"/>
      <c r="AQ25" s="278"/>
      <c r="AR25" s="278"/>
      <c r="AS25" s="278"/>
      <c r="BW25" s="261" t="s">
        <v>394</v>
      </c>
      <c r="BX25" s="261"/>
      <c r="BY25" s="261"/>
      <c r="BZ25" s="261"/>
      <c r="CA25" s="261"/>
      <c r="CB25" s="261"/>
      <c r="CC25" s="261"/>
      <c r="CD25" s="261"/>
      <c r="CE25" s="261"/>
      <c r="CF25" s="261"/>
      <c r="CG25" s="261"/>
      <c r="CH25" s="261"/>
      <c r="CI25" s="297" t="s">
        <v>341</v>
      </c>
      <c r="CJ25" s="297"/>
      <c r="CK25" s="297"/>
      <c r="CL25" s="297"/>
      <c r="CM25" s="297"/>
      <c r="CN25" s="297"/>
      <c r="CO25" s="297"/>
      <c r="CP25" s="297"/>
      <c r="CQ25" s="297"/>
      <c r="CR25" s="297"/>
      <c r="CS25" s="297"/>
      <c r="CT25" s="297"/>
      <c r="CU25" s="297"/>
      <c r="CV25" s="297"/>
      <c r="CW25" s="297"/>
      <c r="CX25" s="297"/>
      <c r="CY25" s="297"/>
      <c r="CZ25" s="297"/>
      <c r="DA25" s="297"/>
      <c r="DB25" s="297"/>
      <c r="DC25" s="297"/>
      <c r="DD25" s="297"/>
      <c r="DE25" s="297"/>
      <c r="DF25" s="297"/>
      <c r="DG25" s="297"/>
      <c r="DH25" s="297"/>
      <c r="DI25" s="297"/>
      <c r="DJ25" s="297"/>
      <c r="DK25" s="297"/>
      <c r="DM25" s="34" t="s">
        <v>740</v>
      </c>
    </row>
    <row r="26" spans="1:117">
      <c r="B26" s="327"/>
      <c r="C26" s="327"/>
      <c r="D26" s="13"/>
      <c r="E26" s="271" t="s">
        <v>395</v>
      </c>
      <c r="F26" s="272"/>
      <c r="G26" s="272"/>
      <c r="H26" s="272"/>
      <c r="I26" s="272"/>
      <c r="J26" s="272"/>
      <c r="K26" s="272"/>
      <c r="L26" s="272"/>
      <c r="M26" s="272"/>
      <c r="N26" s="272"/>
      <c r="O26" s="272"/>
      <c r="P26" s="273"/>
      <c r="Q26" s="331"/>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BW26" s="315" t="s">
        <v>395</v>
      </c>
      <c r="BX26" s="316"/>
      <c r="BY26" s="316"/>
      <c r="BZ26" s="316"/>
      <c r="CA26" s="316"/>
      <c r="CB26" s="316"/>
      <c r="CC26" s="316"/>
      <c r="CD26" s="316"/>
      <c r="CE26" s="316"/>
      <c r="CF26" s="316"/>
      <c r="CG26" s="316"/>
      <c r="CH26" s="317"/>
      <c r="CI26" s="318" t="s">
        <v>418</v>
      </c>
      <c r="CJ26" s="319"/>
      <c r="CK26" s="319"/>
      <c r="CL26" s="319"/>
      <c r="CM26" s="319"/>
      <c r="CN26" s="319"/>
      <c r="CO26" s="319"/>
      <c r="CP26" s="319"/>
      <c r="CQ26" s="319"/>
      <c r="CR26" s="319"/>
      <c r="CS26" s="319"/>
      <c r="CT26" s="319"/>
      <c r="CU26" s="319"/>
      <c r="CV26" s="319"/>
      <c r="CW26" s="319"/>
      <c r="CX26" s="319"/>
      <c r="CY26" s="319"/>
      <c r="CZ26" s="319"/>
      <c r="DA26" s="319"/>
      <c r="DB26" s="319"/>
      <c r="DC26" s="319"/>
      <c r="DD26" s="319"/>
      <c r="DE26" s="319"/>
      <c r="DF26" s="319"/>
      <c r="DG26" s="319"/>
      <c r="DH26" s="319"/>
      <c r="DI26" s="319"/>
      <c r="DJ26" s="319"/>
      <c r="DK26" s="319"/>
      <c r="DM26" s="34" t="s">
        <v>740</v>
      </c>
    </row>
    <row r="27" spans="1:117">
      <c r="E27" s="328" t="s">
        <v>396</v>
      </c>
      <c r="F27" s="329"/>
      <c r="G27" s="329"/>
      <c r="H27" s="329"/>
      <c r="I27" s="329"/>
      <c r="J27" s="329"/>
      <c r="K27" s="329"/>
      <c r="L27" s="329"/>
      <c r="M27" s="329"/>
      <c r="N27" s="329"/>
      <c r="O27" s="329"/>
      <c r="P27" s="330"/>
      <c r="Q27" s="262"/>
      <c r="R27" s="262"/>
      <c r="S27" s="262"/>
      <c r="T27" s="262"/>
      <c r="U27" s="262"/>
      <c r="V27" s="262"/>
      <c r="W27" s="262"/>
      <c r="X27" s="262"/>
      <c r="Y27" s="262"/>
      <c r="Z27" s="262"/>
      <c r="AA27" s="262"/>
      <c r="AB27" s="262"/>
      <c r="AC27" s="262"/>
      <c r="AD27" s="262"/>
      <c r="AE27" s="262"/>
      <c r="AF27" s="262"/>
      <c r="AG27" s="262"/>
      <c r="AH27" s="262"/>
      <c r="AI27" s="262"/>
      <c r="AJ27" s="262"/>
      <c r="AK27" s="262"/>
      <c r="AL27" s="262"/>
      <c r="AM27" s="262"/>
      <c r="AN27" s="262"/>
      <c r="AO27" s="262"/>
      <c r="AP27" s="262"/>
      <c r="AQ27" s="262"/>
      <c r="AR27" s="262"/>
      <c r="AS27" s="262"/>
      <c r="BW27" s="315" t="s">
        <v>396</v>
      </c>
      <c r="BX27" s="316"/>
      <c r="BY27" s="316"/>
      <c r="BZ27" s="316"/>
      <c r="CA27" s="316"/>
      <c r="CB27" s="316"/>
      <c r="CC27" s="316"/>
      <c r="CD27" s="316"/>
      <c r="CE27" s="316"/>
      <c r="CF27" s="316"/>
      <c r="CG27" s="316"/>
      <c r="CH27" s="317"/>
      <c r="CI27" s="312" t="s">
        <v>342</v>
      </c>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M27" s="34" t="s">
        <v>740</v>
      </c>
    </row>
    <row r="28" spans="1:117">
      <c r="A28" s="4"/>
      <c r="B28" s="326" t="s">
        <v>48</v>
      </c>
      <c r="C28" s="326"/>
      <c r="D28" s="43"/>
      <c r="E28" s="274" t="s">
        <v>397</v>
      </c>
      <c r="F28" s="275"/>
      <c r="G28" s="275"/>
      <c r="H28" s="275"/>
      <c r="I28" s="275"/>
      <c r="J28" s="275"/>
      <c r="K28" s="275"/>
      <c r="L28" s="275"/>
      <c r="M28" s="275"/>
      <c r="N28" s="275"/>
      <c r="O28" s="275"/>
      <c r="P28" s="276"/>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BW28" s="315" t="s">
        <v>397</v>
      </c>
      <c r="BX28" s="316"/>
      <c r="BY28" s="316"/>
      <c r="BZ28" s="316"/>
      <c r="CA28" s="316"/>
      <c r="CB28" s="316"/>
      <c r="CC28" s="316"/>
      <c r="CD28" s="316"/>
      <c r="CE28" s="316"/>
      <c r="CF28" s="316"/>
      <c r="CG28" s="316"/>
      <c r="CH28" s="317"/>
      <c r="CI28" s="297" t="s">
        <v>421</v>
      </c>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M28" s="34" t="s">
        <v>740</v>
      </c>
    </row>
    <row r="29" spans="1:117">
      <c r="B29" s="327"/>
      <c r="C29" s="327"/>
      <c r="D29" s="13"/>
      <c r="E29" s="271" t="s">
        <v>398</v>
      </c>
      <c r="F29" s="272"/>
      <c r="G29" s="272"/>
      <c r="H29" s="272"/>
      <c r="I29" s="272"/>
      <c r="J29" s="272"/>
      <c r="K29" s="272"/>
      <c r="L29" s="272"/>
      <c r="M29" s="272"/>
      <c r="N29" s="272"/>
      <c r="O29" s="272"/>
      <c r="P29" s="273"/>
      <c r="Q29" s="270"/>
      <c r="R29" s="270"/>
      <c r="S29" s="270"/>
      <c r="T29" s="270"/>
      <c r="U29" s="270"/>
      <c r="V29" s="270"/>
      <c r="W29" s="270"/>
      <c r="X29" s="270"/>
      <c r="Y29" s="270"/>
      <c r="Z29" s="270"/>
      <c r="AA29" s="270"/>
      <c r="AB29" s="270"/>
      <c r="AC29" s="270"/>
      <c r="AD29" s="270"/>
      <c r="AE29" s="270"/>
      <c r="AF29" s="270"/>
      <c r="AG29" s="270"/>
      <c r="AH29" s="270"/>
      <c r="AI29" s="270"/>
      <c r="AJ29" s="270"/>
      <c r="AK29" s="270"/>
      <c r="AL29" s="270"/>
      <c r="AM29" s="270"/>
      <c r="AN29" s="270"/>
      <c r="AO29" s="270"/>
      <c r="AP29" s="270"/>
      <c r="AQ29" s="270"/>
      <c r="AR29" s="270"/>
      <c r="AS29" s="270"/>
      <c r="BW29" s="315" t="s">
        <v>398</v>
      </c>
      <c r="BX29" s="316"/>
      <c r="BY29" s="316"/>
      <c r="BZ29" s="316"/>
      <c r="CA29" s="316"/>
      <c r="CB29" s="316"/>
      <c r="CC29" s="316"/>
      <c r="CD29" s="316"/>
      <c r="CE29" s="316"/>
      <c r="CF29" s="316"/>
      <c r="CG29" s="316"/>
      <c r="CH29" s="317"/>
      <c r="CI29" s="297" t="s">
        <v>382</v>
      </c>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M29" s="34" t="s">
        <v>740</v>
      </c>
    </row>
    <row r="30" spans="1:117">
      <c r="B30" s="327"/>
      <c r="C30" s="327"/>
      <c r="D30" s="13"/>
      <c r="E30" s="172" t="s">
        <v>399</v>
      </c>
      <c r="F30" s="173"/>
      <c r="G30" s="170"/>
      <c r="H30" s="170"/>
      <c r="I30" s="170"/>
      <c r="J30" s="170"/>
      <c r="K30" s="170"/>
      <c r="L30" s="170"/>
      <c r="M30" s="170"/>
      <c r="N30" s="170"/>
      <c r="O30" s="170"/>
      <c r="P30" s="171"/>
      <c r="Q30" s="278"/>
      <c r="R30" s="278"/>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8"/>
      <c r="AR30" s="278"/>
      <c r="AS30" s="278"/>
      <c r="BW30" s="186" t="s">
        <v>399</v>
      </c>
      <c r="BX30" s="95"/>
      <c r="BY30" s="95"/>
      <c r="BZ30" s="95"/>
      <c r="CA30" s="95"/>
      <c r="CB30" s="95"/>
      <c r="CC30" s="95"/>
      <c r="CD30" s="95"/>
      <c r="CE30" s="95"/>
      <c r="CF30" s="95"/>
      <c r="CG30" s="95"/>
      <c r="CH30" s="187"/>
      <c r="CI30" s="297" t="s">
        <v>413</v>
      </c>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M30" s="34" t="s">
        <v>740</v>
      </c>
    </row>
    <row r="31" spans="1:117">
      <c r="B31" s="327"/>
      <c r="C31" s="327"/>
      <c r="D31" s="13"/>
      <c r="E31" s="271" t="s">
        <v>400</v>
      </c>
      <c r="F31" s="272"/>
      <c r="G31" s="272"/>
      <c r="H31" s="272"/>
      <c r="I31" s="272"/>
      <c r="J31" s="272"/>
      <c r="K31" s="272"/>
      <c r="L31" s="272"/>
      <c r="M31" s="272"/>
      <c r="N31" s="272"/>
      <c r="O31" s="272"/>
      <c r="P31" s="273"/>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BW31" s="315" t="s">
        <v>400</v>
      </c>
      <c r="BX31" s="316"/>
      <c r="BY31" s="316"/>
      <c r="BZ31" s="316"/>
      <c r="CA31" s="316"/>
      <c r="CB31" s="316"/>
      <c r="CC31" s="316"/>
      <c r="CD31" s="316"/>
      <c r="CE31" s="316"/>
      <c r="CF31" s="316"/>
      <c r="CG31" s="316"/>
      <c r="CH31" s="317"/>
      <c r="CI31" s="297" t="s">
        <v>338</v>
      </c>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M31" s="34" t="s">
        <v>740</v>
      </c>
    </row>
    <row r="32" spans="1:117">
      <c r="B32" s="327"/>
      <c r="C32" s="327"/>
      <c r="D32" s="13"/>
      <c r="E32" s="264" t="s">
        <v>401</v>
      </c>
      <c r="F32" s="264"/>
      <c r="G32" s="264"/>
      <c r="H32" s="264"/>
      <c r="I32" s="264"/>
      <c r="J32" s="264"/>
      <c r="K32" s="264"/>
      <c r="L32" s="264"/>
      <c r="M32" s="264"/>
      <c r="N32" s="264"/>
      <c r="O32" s="264"/>
      <c r="P32" s="264"/>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BW32" s="261" t="s">
        <v>401</v>
      </c>
      <c r="BX32" s="261"/>
      <c r="BY32" s="261"/>
      <c r="BZ32" s="261"/>
      <c r="CA32" s="261"/>
      <c r="CB32" s="261"/>
      <c r="CC32" s="261"/>
      <c r="CD32" s="261"/>
      <c r="CE32" s="261"/>
      <c r="CF32" s="261"/>
      <c r="CG32" s="261"/>
      <c r="CH32" s="261"/>
      <c r="CI32" s="297" t="s">
        <v>341</v>
      </c>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I32" s="297"/>
      <c r="DJ32" s="297"/>
      <c r="DK32" s="297"/>
      <c r="DM32" s="34" t="s">
        <v>740</v>
      </c>
    </row>
    <row r="33" spans="1:117">
      <c r="B33" s="327"/>
      <c r="C33" s="327"/>
      <c r="D33" s="13"/>
      <c r="E33" s="271" t="s">
        <v>402</v>
      </c>
      <c r="F33" s="272"/>
      <c r="G33" s="272"/>
      <c r="H33" s="272"/>
      <c r="I33" s="272"/>
      <c r="J33" s="272"/>
      <c r="K33" s="272"/>
      <c r="L33" s="272"/>
      <c r="M33" s="272"/>
      <c r="N33" s="272"/>
      <c r="O33" s="272"/>
      <c r="P33" s="273"/>
      <c r="Q33" s="278"/>
      <c r="R33" s="278"/>
      <c r="S33" s="278"/>
      <c r="T33" s="278"/>
      <c r="U33" s="278"/>
      <c r="V33" s="278"/>
      <c r="W33" s="278"/>
      <c r="X33" s="278"/>
      <c r="Y33" s="278"/>
      <c r="Z33" s="278"/>
      <c r="AA33" s="278"/>
      <c r="AB33" s="278"/>
      <c r="AC33" s="278"/>
      <c r="AD33" s="278"/>
      <c r="AE33" s="278"/>
      <c r="AF33" s="278"/>
      <c r="AG33" s="278"/>
      <c r="AH33" s="278"/>
      <c r="AI33" s="278"/>
      <c r="AJ33" s="278"/>
      <c r="AK33" s="278"/>
      <c r="AL33" s="278"/>
      <c r="AM33" s="278"/>
      <c r="AN33" s="278"/>
      <c r="AO33" s="278"/>
      <c r="AP33" s="278"/>
      <c r="AQ33" s="278"/>
      <c r="AR33" s="278"/>
      <c r="AS33" s="278"/>
      <c r="BW33" s="315" t="s">
        <v>402</v>
      </c>
      <c r="BX33" s="316"/>
      <c r="BY33" s="316"/>
      <c r="BZ33" s="316"/>
      <c r="CA33" s="316"/>
      <c r="CB33" s="316"/>
      <c r="CC33" s="316"/>
      <c r="CD33" s="316"/>
      <c r="CE33" s="316"/>
      <c r="CF33" s="316"/>
      <c r="CG33" s="316"/>
      <c r="CH33" s="317"/>
      <c r="CI33" s="320" t="s">
        <v>362</v>
      </c>
      <c r="CJ33" s="319"/>
      <c r="CK33" s="319"/>
      <c r="CL33" s="319"/>
      <c r="CM33" s="319"/>
      <c r="CN33" s="319"/>
      <c r="CO33" s="319"/>
      <c r="CP33" s="319"/>
      <c r="CQ33" s="319"/>
      <c r="CR33" s="319"/>
      <c r="CS33" s="319"/>
      <c r="CT33" s="319"/>
      <c r="CU33" s="319"/>
      <c r="CV33" s="319"/>
      <c r="CW33" s="319"/>
      <c r="CX33" s="319"/>
      <c r="CY33" s="319"/>
      <c r="CZ33" s="319"/>
      <c r="DA33" s="319"/>
      <c r="DB33" s="319"/>
      <c r="DC33" s="319"/>
      <c r="DD33" s="319"/>
      <c r="DE33" s="319"/>
      <c r="DF33" s="319"/>
      <c r="DG33" s="319"/>
      <c r="DH33" s="319"/>
      <c r="DI33" s="319"/>
      <c r="DJ33" s="319"/>
      <c r="DK33" s="319"/>
      <c r="DM33" s="34" t="s">
        <v>740</v>
      </c>
    </row>
    <row r="34" spans="1:117">
      <c r="D34" s="13"/>
      <c r="E34" s="328" t="s">
        <v>403</v>
      </c>
      <c r="F34" s="329"/>
      <c r="G34" s="329"/>
      <c r="H34" s="329"/>
      <c r="I34" s="329"/>
      <c r="J34" s="329"/>
      <c r="K34" s="329"/>
      <c r="L34" s="329"/>
      <c r="M34" s="329"/>
      <c r="N34" s="329"/>
      <c r="O34" s="329"/>
      <c r="P34" s="330"/>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BW34" s="315" t="s">
        <v>403</v>
      </c>
      <c r="BX34" s="316"/>
      <c r="BY34" s="316"/>
      <c r="BZ34" s="316"/>
      <c r="CA34" s="316"/>
      <c r="CB34" s="316"/>
      <c r="CC34" s="316"/>
      <c r="CD34" s="316"/>
      <c r="CE34" s="316"/>
      <c r="CF34" s="316"/>
      <c r="CG34" s="316"/>
      <c r="CH34" s="317"/>
      <c r="CI34" s="312" t="s">
        <v>342</v>
      </c>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M34" s="34" t="s">
        <v>740</v>
      </c>
    </row>
    <row r="35" spans="1:117">
      <c r="A35" s="4"/>
      <c r="B35" s="4"/>
      <c r="C35" s="4"/>
      <c r="D35" s="43"/>
      <c r="E35" s="301" t="s">
        <v>721</v>
      </c>
      <c r="F35" s="301"/>
      <c r="G35" s="301"/>
      <c r="H35" s="301"/>
      <c r="I35" s="301"/>
      <c r="J35" s="301"/>
      <c r="K35" s="301"/>
      <c r="L35" s="301"/>
      <c r="M35" s="301"/>
      <c r="N35" s="301"/>
      <c r="O35" s="301"/>
      <c r="P35" s="301"/>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BW35" s="261" t="s">
        <v>649</v>
      </c>
      <c r="BX35" s="261"/>
      <c r="BY35" s="261"/>
      <c r="BZ35" s="261"/>
      <c r="CA35" s="261"/>
      <c r="CB35" s="261"/>
      <c r="CC35" s="261"/>
      <c r="CD35" s="261"/>
      <c r="CE35" s="261"/>
      <c r="CF35" s="261"/>
      <c r="CG35" s="261"/>
      <c r="CH35" s="261"/>
      <c r="CI35" s="297" t="s">
        <v>343</v>
      </c>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I35" s="297"/>
      <c r="DJ35" s="297"/>
      <c r="DK35" s="297"/>
      <c r="DM35" s="34" t="s">
        <v>740</v>
      </c>
    </row>
    <row r="36" spans="1:117" ht="39.75" customHeight="1">
      <c r="E36" s="268" t="s">
        <v>651</v>
      </c>
      <c r="F36" s="261"/>
      <c r="G36" s="261"/>
      <c r="H36" s="261"/>
      <c r="I36" s="261"/>
      <c r="J36" s="261"/>
      <c r="K36" s="261"/>
      <c r="L36" s="261"/>
      <c r="M36" s="261"/>
      <c r="N36" s="261"/>
      <c r="O36" s="261"/>
      <c r="P36" s="261"/>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W36" s="268" t="s">
        <v>651</v>
      </c>
      <c r="BX36" s="261"/>
      <c r="BY36" s="261"/>
      <c r="BZ36" s="261"/>
      <c r="CA36" s="261"/>
      <c r="CB36" s="261"/>
      <c r="CC36" s="261"/>
      <c r="CD36" s="261"/>
      <c r="CE36" s="261"/>
      <c r="CF36" s="261"/>
      <c r="CG36" s="261"/>
      <c r="CH36" s="261"/>
      <c r="CI36" s="297" t="s">
        <v>383</v>
      </c>
      <c r="CJ36" s="297"/>
      <c r="CK36" s="297"/>
      <c r="CL36" s="297"/>
      <c r="CM36" s="297"/>
      <c r="CN36" s="297"/>
      <c r="CO36" s="297"/>
      <c r="CP36" s="297"/>
      <c r="CQ36" s="297"/>
      <c r="CR36" s="297"/>
      <c r="CS36" s="297"/>
      <c r="CT36" s="297"/>
      <c r="CU36" s="297"/>
      <c r="CV36" s="297"/>
      <c r="CW36" s="297"/>
      <c r="CX36" s="297"/>
      <c r="CY36" s="297"/>
      <c r="CZ36" s="297"/>
      <c r="DA36" s="297"/>
      <c r="DB36" s="297"/>
      <c r="DC36" s="297"/>
      <c r="DD36" s="297"/>
      <c r="DE36" s="297"/>
      <c r="DF36" s="297"/>
      <c r="DG36" s="297"/>
      <c r="DH36" s="297"/>
      <c r="DI36" s="297"/>
      <c r="DJ36" s="297"/>
      <c r="DK36" s="297"/>
      <c r="DM36" s="34" t="s">
        <v>740</v>
      </c>
    </row>
    <row r="37" spans="1:117" ht="39.75" customHeight="1">
      <c r="E37" s="268" t="s">
        <v>652</v>
      </c>
      <c r="F37" s="261"/>
      <c r="G37" s="261"/>
      <c r="H37" s="261"/>
      <c r="I37" s="261"/>
      <c r="J37" s="261"/>
      <c r="K37" s="261"/>
      <c r="L37" s="261"/>
      <c r="M37" s="261"/>
      <c r="N37" s="261"/>
      <c r="O37" s="261"/>
      <c r="P37" s="261"/>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BW37" s="268" t="s">
        <v>652</v>
      </c>
      <c r="BX37" s="261"/>
      <c r="BY37" s="261"/>
      <c r="BZ37" s="261"/>
      <c r="CA37" s="261"/>
      <c r="CB37" s="261"/>
      <c r="CC37" s="261"/>
      <c r="CD37" s="261"/>
      <c r="CE37" s="261"/>
      <c r="CF37" s="261"/>
      <c r="CG37" s="261"/>
      <c r="CH37" s="261"/>
      <c r="CI37" s="312" t="s">
        <v>653</v>
      </c>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M37" s="34" t="s">
        <v>740</v>
      </c>
    </row>
    <row r="38" spans="1:117" ht="137.25" customHeight="1">
      <c r="A38" s="249">
        <f>LEN(Q38)</f>
        <v>0</v>
      </c>
      <c r="B38" s="249"/>
      <c r="C38" t="s">
        <v>726</v>
      </c>
      <c r="D38" s="13"/>
      <c r="E38" s="261" t="s">
        <v>650</v>
      </c>
      <c r="F38" s="261"/>
      <c r="G38" s="261"/>
      <c r="H38" s="261"/>
      <c r="I38" s="261"/>
      <c r="J38" s="261"/>
      <c r="K38" s="261"/>
      <c r="L38" s="261"/>
      <c r="M38" s="261"/>
      <c r="N38" s="261"/>
      <c r="O38" s="261"/>
      <c r="P38" s="261"/>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U38" s="25"/>
      <c r="AV38" s="25"/>
      <c r="AW38" s="17"/>
      <c r="AX38" s="25"/>
      <c r="AY38" s="25"/>
      <c r="AZ38" s="25"/>
      <c r="BA38" s="25"/>
      <c r="BB38" s="25"/>
      <c r="BC38" s="25"/>
      <c r="BD38" s="25"/>
      <c r="BE38" s="25"/>
      <c r="BF38" s="25"/>
      <c r="BG38" s="25"/>
      <c r="BH38" s="25"/>
      <c r="BI38" s="25"/>
      <c r="BJ38" s="25"/>
      <c r="BK38" s="25"/>
      <c r="BL38" s="25"/>
      <c r="BM38" s="25"/>
      <c r="BN38" s="25"/>
      <c r="BO38" s="25"/>
      <c r="BP38" s="25"/>
      <c r="BQ38" s="25"/>
      <c r="BR38" s="25"/>
      <c r="BS38" s="25"/>
      <c r="BW38" s="261" t="s">
        <v>650</v>
      </c>
      <c r="BX38" s="261"/>
      <c r="BY38" s="261"/>
      <c r="BZ38" s="261"/>
      <c r="CA38" s="261"/>
      <c r="CB38" s="261"/>
      <c r="CC38" s="261"/>
      <c r="CD38" s="261"/>
      <c r="CE38" s="261"/>
      <c r="CF38" s="261"/>
      <c r="CG38" s="261"/>
      <c r="CH38" s="261"/>
      <c r="CI38" s="296"/>
      <c r="CJ38" s="296"/>
      <c r="CK38" s="296"/>
      <c r="CL38" s="296"/>
      <c r="CM38" s="296"/>
      <c r="CN38" s="296"/>
      <c r="CO38" s="296"/>
      <c r="CP38" s="296"/>
      <c r="CQ38" s="296"/>
      <c r="CR38" s="296"/>
      <c r="CS38" s="296"/>
      <c r="CT38" s="296"/>
      <c r="CU38" s="296"/>
      <c r="CV38" s="296"/>
      <c r="CW38" s="296"/>
      <c r="CX38" s="296"/>
      <c r="CY38" s="296"/>
      <c r="CZ38" s="296"/>
      <c r="DA38" s="296"/>
      <c r="DB38" s="296"/>
      <c r="DC38" s="296"/>
      <c r="DD38" s="296"/>
      <c r="DE38" s="296"/>
      <c r="DF38" s="296"/>
      <c r="DG38" s="296"/>
      <c r="DH38" s="296"/>
      <c r="DI38" s="296"/>
      <c r="DJ38" s="296"/>
      <c r="DK38" s="296"/>
      <c r="DM38" s="34" t="s">
        <v>740</v>
      </c>
    </row>
    <row r="39" spans="1:117" ht="32.25" customHeight="1">
      <c r="E39" s="254" t="s">
        <v>658</v>
      </c>
      <c r="F39" s="254"/>
      <c r="G39" s="254"/>
      <c r="H39" s="254"/>
      <c r="I39" s="254"/>
      <c r="J39" s="254"/>
      <c r="K39" s="254"/>
      <c r="L39" s="254"/>
      <c r="M39" s="254"/>
      <c r="N39" s="254"/>
      <c r="O39" s="254"/>
      <c r="P39" s="254"/>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U39" s="17" t="s">
        <v>723</v>
      </c>
      <c r="BW39" s="321" t="s">
        <v>658</v>
      </c>
      <c r="BX39" s="321"/>
      <c r="BY39" s="321"/>
      <c r="BZ39" s="321"/>
      <c r="CA39" s="321"/>
      <c r="CB39" s="321"/>
      <c r="CC39" s="321"/>
      <c r="CD39" s="321"/>
      <c r="CE39" s="321"/>
      <c r="CF39" s="321"/>
      <c r="CG39" s="321"/>
      <c r="CH39" s="321"/>
      <c r="CI39" s="297" t="s">
        <v>344</v>
      </c>
      <c r="CJ39" s="297"/>
      <c r="CK39" s="297"/>
      <c r="CL39" s="297"/>
      <c r="CM39" s="297"/>
      <c r="CN39" s="297"/>
      <c r="CO39" s="297"/>
      <c r="CP39" s="297"/>
      <c r="CQ39" s="297"/>
      <c r="CR39" s="297"/>
      <c r="CS39" s="297"/>
      <c r="CT39" s="297"/>
      <c r="CU39" s="297"/>
      <c r="CV39" s="297"/>
      <c r="CW39" s="297"/>
      <c r="CX39" s="297"/>
      <c r="CY39" s="297"/>
      <c r="CZ39" s="297"/>
      <c r="DA39" s="297"/>
      <c r="DB39" s="297"/>
      <c r="DC39" s="297"/>
      <c r="DD39" s="297"/>
      <c r="DE39" s="297"/>
      <c r="DF39" s="297"/>
      <c r="DG39" s="297"/>
      <c r="DH39" s="297"/>
      <c r="DI39" s="297"/>
      <c r="DJ39" s="297"/>
      <c r="DK39" s="297"/>
      <c r="DM39" s="34" t="s">
        <v>740</v>
      </c>
    </row>
    <row r="40" spans="1:117" ht="78" customHeight="1">
      <c r="E40" s="302" t="s">
        <v>50</v>
      </c>
      <c r="F40" s="302"/>
      <c r="G40" s="302"/>
      <c r="H40" s="302"/>
      <c r="I40" s="302"/>
      <c r="J40" s="302"/>
      <c r="K40" s="302"/>
      <c r="L40" s="302"/>
      <c r="M40" s="302"/>
      <c r="N40" s="302"/>
      <c r="O40" s="302"/>
      <c r="P40" s="302"/>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c r="AS40" s="303"/>
      <c r="AU40" s="25"/>
      <c r="AV40" s="25"/>
      <c r="AW40" s="25"/>
      <c r="AX40" s="25"/>
      <c r="AY40" s="25"/>
      <c r="AZ40" s="25"/>
      <c r="BA40" s="25"/>
      <c r="BB40" s="25"/>
      <c r="BC40" s="25"/>
      <c r="BD40" s="25"/>
      <c r="BE40" s="25"/>
      <c r="BF40" s="25"/>
      <c r="BG40" s="25"/>
      <c r="BH40" s="25"/>
      <c r="BI40" s="25"/>
      <c r="BJ40" s="25"/>
      <c r="BK40" s="25"/>
      <c r="BL40" s="25"/>
      <c r="BM40" s="25"/>
      <c r="BN40" s="25"/>
      <c r="BO40" s="25"/>
      <c r="BP40" s="25"/>
      <c r="BW40" s="261" t="s">
        <v>50</v>
      </c>
      <c r="BX40" s="261"/>
      <c r="BY40" s="261"/>
      <c r="BZ40" s="261"/>
      <c r="CA40" s="261"/>
      <c r="CB40" s="261"/>
      <c r="CC40" s="261"/>
      <c r="CD40" s="261"/>
      <c r="CE40" s="261"/>
      <c r="CF40" s="261"/>
      <c r="CG40" s="261"/>
      <c r="CH40" s="261"/>
      <c r="CI40" s="296" t="s">
        <v>346</v>
      </c>
      <c r="CJ40" s="296"/>
      <c r="CK40" s="296"/>
      <c r="CL40" s="296"/>
      <c r="CM40" s="296"/>
      <c r="CN40" s="296"/>
      <c r="CO40" s="296"/>
      <c r="CP40" s="296"/>
      <c r="CQ40" s="296"/>
      <c r="CR40" s="296"/>
      <c r="CS40" s="296"/>
      <c r="CT40" s="296"/>
      <c r="CU40" s="296"/>
      <c r="CV40" s="296"/>
      <c r="CW40" s="296"/>
      <c r="CX40" s="296"/>
      <c r="CY40" s="296"/>
      <c r="CZ40" s="296"/>
      <c r="DA40" s="296"/>
      <c r="DB40" s="296"/>
      <c r="DC40" s="296"/>
      <c r="DD40" s="296"/>
      <c r="DE40" s="296"/>
      <c r="DF40" s="296"/>
      <c r="DG40" s="296"/>
      <c r="DH40" s="296"/>
      <c r="DI40" s="296"/>
      <c r="DJ40" s="296"/>
      <c r="DK40" s="296"/>
      <c r="DM40" s="34" t="s">
        <v>740</v>
      </c>
    </row>
    <row r="41" spans="1:117" ht="9.9499999999999993" customHeight="1">
      <c r="BA41" s="88"/>
      <c r="BB41" s="88"/>
      <c r="BC41" s="88"/>
      <c r="BD41" s="88"/>
      <c r="BE41" s="88"/>
      <c r="BF41" s="88"/>
      <c r="BG41" s="88"/>
      <c r="BH41" s="88"/>
      <c r="BI41" s="88"/>
      <c r="BJ41" s="88"/>
      <c r="BK41" s="88"/>
      <c r="BL41" s="88"/>
      <c r="BM41" s="88"/>
      <c r="BN41" s="88"/>
      <c r="BO41" s="88"/>
      <c r="BP41" s="88"/>
      <c r="BQ41" s="88"/>
      <c r="BR41" s="88"/>
      <c r="BS41" s="88"/>
      <c r="DM41" s="37"/>
    </row>
    <row r="42" spans="1:117">
      <c r="E42" t="s">
        <v>19</v>
      </c>
      <c r="BW42" t="s">
        <v>19</v>
      </c>
      <c r="DM42" s="37"/>
    </row>
    <row r="43" spans="1:117">
      <c r="E43" t="s">
        <v>20</v>
      </c>
      <c r="BW43" t="s">
        <v>20</v>
      </c>
      <c r="DM43" s="37"/>
    </row>
    <row r="44" spans="1:117" ht="38.25" customHeight="1">
      <c r="A44" s="249">
        <f>LEN(Q44)</f>
        <v>0</v>
      </c>
      <c r="B44" s="249"/>
      <c r="C44" t="s">
        <v>726</v>
      </c>
      <c r="D44" s="13"/>
      <c r="E44" s="253" t="s">
        <v>11</v>
      </c>
      <c r="F44" s="253"/>
      <c r="G44" s="253"/>
      <c r="H44" s="253"/>
      <c r="I44" s="253"/>
      <c r="J44" s="253"/>
      <c r="K44" s="253"/>
      <c r="L44" s="253"/>
      <c r="M44" s="253"/>
      <c r="N44" s="253"/>
      <c r="O44" s="253"/>
      <c r="P44" s="253"/>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U44" s="325"/>
      <c r="AV44" s="325"/>
      <c r="AW44" s="325"/>
      <c r="AX44" s="25"/>
      <c r="AY44" s="25"/>
      <c r="AZ44" s="25"/>
      <c r="BA44" s="25"/>
      <c r="BB44" s="25"/>
      <c r="BC44" s="25"/>
      <c r="BD44" s="25"/>
      <c r="BE44" s="25"/>
      <c r="BF44" s="25"/>
      <c r="BG44" s="25"/>
      <c r="BH44" s="25"/>
      <c r="BI44" s="25"/>
      <c r="BJ44" s="25"/>
      <c r="BK44" s="25"/>
      <c r="BL44" s="25"/>
      <c r="BM44" s="25"/>
      <c r="BN44" s="25"/>
      <c r="BO44" s="25"/>
      <c r="BP44" s="25"/>
      <c r="BQ44" s="25"/>
      <c r="BR44" s="25"/>
      <c r="BW44" s="253" t="s">
        <v>11</v>
      </c>
      <c r="BX44" s="253"/>
      <c r="BY44" s="253"/>
      <c r="BZ44" s="253"/>
      <c r="CA44" s="253"/>
      <c r="CB44" s="253"/>
      <c r="CC44" s="253"/>
      <c r="CD44" s="253"/>
      <c r="CE44" s="253"/>
      <c r="CF44" s="253"/>
      <c r="CG44" s="253"/>
      <c r="CH44" s="253"/>
      <c r="CI44" s="297" t="s">
        <v>345</v>
      </c>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I44" s="297"/>
      <c r="DJ44" s="297"/>
      <c r="DK44" s="297"/>
      <c r="DM44" s="34" t="s">
        <v>740</v>
      </c>
    </row>
    <row r="45" spans="1:117">
      <c r="E45" s="256" t="s">
        <v>12</v>
      </c>
      <c r="F45" s="256"/>
      <c r="G45" s="256"/>
      <c r="H45" s="256"/>
      <c r="I45" s="256"/>
      <c r="J45" s="256"/>
      <c r="K45" s="256"/>
      <c r="L45" s="256"/>
      <c r="M45" s="256"/>
      <c r="N45" s="256"/>
      <c r="O45" s="256"/>
      <c r="P45" s="256"/>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U45" t="s">
        <v>723</v>
      </c>
      <c r="BW45" s="256" t="s">
        <v>12</v>
      </c>
      <c r="BX45" s="256"/>
      <c r="BY45" s="256"/>
      <c r="BZ45" s="256"/>
      <c r="CA45" s="256"/>
      <c r="CB45" s="256"/>
      <c r="CC45" s="256"/>
      <c r="CD45" s="256"/>
      <c r="CE45" s="256"/>
      <c r="CF45" s="256"/>
      <c r="CG45" s="256"/>
      <c r="CH45" s="256"/>
      <c r="CI45" s="256" t="s">
        <v>276</v>
      </c>
      <c r="CJ45" s="256"/>
      <c r="CK45" s="256"/>
      <c r="CL45" s="256"/>
      <c r="CM45" s="256"/>
      <c r="CN45" s="256"/>
      <c r="CO45" s="256"/>
      <c r="CP45" s="256"/>
      <c r="CQ45" s="256"/>
      <c r="CR45" s="256"/>
      <c r="CS45" s="256"/>
      <c r="CT45" s="256"/>
      <c r="CU45" s="256"/>
      <c r="CV45" s="256"/>
      <c r="CW45" s="256"/>
      <c r="CX45" s="256"/>
      <c r="CY45" s="256"/>
      <c r="CZ45" s="256"/>
      <c r="DA45" s="256"/>
      <c r="DB45" s="256"/>
      <c r="DC45" s="256"/>
      <c r="DD45" s="256"/>
      <c r="DE45" s="256"/>
      <c r="DF45" s="256"/>
      <c r="DG45" s="256"/>
      <c r="DH45" s="256"/>
      <c r="DI45" s="256"/>
      <c r="DJ45" s="256"/>
      <c r="DK45" s="256"/>
      <c r="DM45" s="34" t="s">
        <v>740</v>
      </c>
    </row>
    <row r="46" spans="1:117">
      <c r="E46" s="256" t="s">
        <v>13</v>
      </c>
      <c r="F46" s="256"/>
      <c r="G46" s="256"/>
      <c r="H46" s="256"/>
      <c r="I46" s="256"/>
      <c r="J46" s="256"/>
      <c r="K46" s="256"/>
      <c r="L46" s="256"/>
      <c r="M46" s="256"/>
      <c r="N46" s="256"/>
      <c r="O46" s="256"/>
      <c r="P46" s="256"/>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U46" t="s">
        <v>723</v>
      </c>
      <c r="BW46" s="256" t="s">
        <v>13</v>
      </c>
      <c r="BX46" s="256"/>
      <c r="BY46" s="256"/>
      <c r="BZ46" s="256"/>
      <c r="CA46" s="256"/>
      <c r="CB46" s="256"/>
      <c r="CC46" s="256"/>
      <c r="CD46" s="256"/>
      <c r="CE46" s="256"/>
      <c r="CF46" s="256"/>
      <c r="CG46" s="256"/>
      <c r="CH46" s="256"/>
      <c r="CI46" s="256" t="s">
        <v>329</v>
      </c>
      <c r="CJ46" s="256"/>
      <c r="CK46" s="256"/>
      <c r="CL46" s="256"/>
      <c r="CM46" s="256"/>
      <c r="CN46" s="256"/>
      <c r="CO46" s="256"/>
      <c r="CP46" s="256"/>
      <c r="CQ46" s="256"/>
      <c r="CR46" s="256"/>
      <c r="CS46" s="256"/>
      <c r="CT46" s="256"/>
      <c r="CU46" s="256"/>
      <c r="CV46" s="256"/>
      <c r="CW46" s="256"/>
      <c r="CX46" s="256"/>
      <c r="CY46" s="256"/>
      <c r="CZ46" s="256"/>
      <c r="DA46" s="256"/>
      <c r="DB46" s="256"/>
      <c r="DC46" s="256"/>
      <c r="DD46" s="256"/>
      <c r="DE46" s="256"/>
      <c r="DF46" s="256"/>
      <c r="DG46" s="256"/>
      <c r="DH46" s="256"/>
      <c r="DI46" s="256"/>
      <c r="DJ46" s="256"/>
      <c r="DK46" s="256"/>
      <c r="DM46" s="34" t="s">
        <v>740</v>
      </c>
    </row>
    <row r="47" spans="1:117">
      <c r="E47" s="256" t="s">
        <v>14</v>
      </c>
      <c r="F47" s="256"/>
      <c r="G47" s="256"/>
      <c r="H47" s="256"/>
      <c r="I47" s="256"/>
      <c r="J47" s="256"/>
      <c r="K47" s="256"/>
      <c r="L47" s="256"/>
      <c r="M47" s="256"/>
      <c r="N47" s="256"/>
      <c r="O47" s="256"/>
      <c r="P47" s="256"/>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U47" t="s">
        <v>723</v>
      </c>
      <c r="BW47" s="256" t="s">
        <v>14</v>
      </c>
      <c r="BX47" s="256"/>
      <c r="BY47" s="256"/>
      <c r="BZ47" s="256"/>
      <c r="CA47" s="256"/>
      <c r="CB47" s="256"/>
      <c r="CC47" s="256"/>
      <c r="CD47" s="256"/>
      <c r="CE47" s="256"/>
      <c r="CF47" s="256"/>
      <c r="CG47" s="256"/>
      <c r="CH47" s="256"/>
      <c r="CI47" s="256" t="s">
        <v>347</v>
      </c>
      <c r="CJ47" s="256"/>
      <c r="CK47" s="256"/>
      <c r="CL47" s="256"/>
      <c r="CM47" s="256"/>
      <c r="CN47" s="256"/>
      <c r="CO47" s="256"/>
      <c r="CP47" s="256"/>
      <c r="CQ47" s="256"/>
      <c r="CR47" s="256"/>
      <c r="CS47" s="256"/>
      <c r="CT47" s="256"/>
      <c r="CU47" s="256"/>
      <c r="CV47" s="256"/>
      <c r="CW47" s="256"/>
      <c r="CX47" s="256"/>
      <c r="CY47" s="256"/>
      <c r="CZ47" s="256"/>
      <c r="DA47" s="256"/>
      <c r="DB47" s="256"/>
      <c r="DC47" s="256"/>
      <c r="DD47" s="256"/>
      <c r="DE47" s="256"/>
      <c r="DF47" s="256"/>
      <c r="DG47" s="256"/>
      <c r="DH47" s="256"/>
      <c r="DI47" s="256"/>
      <c r="DJ47" s="256"/>
      <c r="DK47" s="256"/>
      <c r="DM47" s="34" t="s">
        <v>740</v>
      </c>
    </row>
    <row r="48" spans="1:117">
      <c r="E48" s="256" t="s">
        <v>15</v>
      </c>
      <c r="F48" s="256"/>
      <c r="G48" s="256"/>
      <c r="H48" s="256"/>
      <c r="I48" s="256"/>
      <c r="J48" s="256"/>
      <c r="K48" s="256"/>
      <c r="L48" s="256"/>
      <c r="M48" s="256"/>
      <c r="N48" s="256"/>
      <c r="O48" s="256"/>
      <c r="P48" s="256"/>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BW48" s="256" t="s">
        <v>15</v>
      </c>
      <c r="BX48" s="256"/>
      <c r="BY48" s="256"/>
      <c r="BZ48" s="256"/>
      <c r="CA48" s="256"/>
      <c r="CB48" s="256"/>
      <c r="CC48" s="256"/>
      <c r="CD48" s="256"/>
      <c r="CE48" s="256"/>
      <c r="CF48" s="256"/>
      <c r="CG48" s="256"/>
      <c r="CH48" s="256"/>
      <c r="CI48" s="256"/>
      <c r="CJ48" s="256"/>
      <c r="CK48" s="256"/>
      <c r="CL48" s="256"/>
      <c r="CM48" s="256"/>
      <c r="CN48" s="256"/>
      <c r="CO48" s="256"/>
      <c r="CP48" s="256"/>
      <c r="CQ48" s="256"/>
      <c r="CR48" s="256"/>
      <c r="CS48" s="256"/>
      <c r="CT48" s="256"/>
      <c r="CU48" s="256"/>
      <c r="CV48" s="256"/>
      <c r="CW48" s="256"/>
      <c r="CX48" s="256"/>
      <c r="CY48" s="256"/>
      <c r="CZ48" s="256"/>
      <c r="DA48" s="256"/>
      <c r="DB48" s="256"/>
      <c r="DC48" s="256"/>
      <c r="DD48" s="256"/>
      <c r="DE48" s="256"/>
      <c r="DF48" s="256"/>
      <c r="DG48" s="256"/>
      <c r="DH48" s="256"/>
      <c r="DI48" s="256"/>
      <c r="DJ48" s="256"/>
      <c r="DK48" s="256"/>
      <c r="DM48" s="34" t="s">
        <v>740</v>
      </c>
    </row>
    <row r="49" spans="1:117">
      <c r="E49" s="256" t="s">
        <v>16</v>
      </c>
      <c r="F49" s="256"/>
      <c r="G49" s="256"/>
      <c r="H49" s="256"/>
      <c r="I49" s="256"/>
      <c r="J49" s="256"/>
      <c r="K49" s="256"/>
      <c r="L49" s="256"/>
      <c r="M49" s="256"/>
      <c r="N49" s="256"/>
      <c r="O49" s="256"/>
      <c r="P49" s="256"/>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U49" t="s">
        <v>723</v>
      </c>
      <c r="BW49" s="256" t="s">
        <v>16</v>
      </c>
      <c r="BX49" s="256"/>
      <c r="BY49" s="256"/>
      <c r="BZ49" s="256"/>
      <c r="CA49" s="256"/>
      <c r="CB49" s="256"/>
      <c r="CC49" s="256"/>
      <c r="CD49" s="256"/>
      <c r="CE49" s="256"/>
      <c r="CF49" s="256"/>
      <c r="CG49" s="256"/>
      <c r="CH49" s="256"/>
      <c r="CI49" s="256" t="s">
        <v>348</v>
      </c>
      <c r="CJ49" s="256"/>
      <c r="CK49" s="256"/>
      <c r="CL49" s="256"/>
      <c r="CM49" s="256"/>
      <c r="CN49" s="256"/>
      <c r="CO49" s="256"/>
      <c r="CP49" s="256"/>
      <c r="CQ49" s="256"/>
      <c r="CR49" s="256"/>
      <c r="CS49" s="256"/>
      <c r="CT49" s="256"/>
      <c r="CU49" s="256"/>
      <c r="CV49" s="256"/>
      <c r="CW49" s="256"/>
      <c r="CX49" s="256"/>
      <c r="CY49" s="256"/>
      <c r="CZ49" s="256"/>
      <c r="DA49" s="256"/>
      <c r="DB49" s="256"/>
      <c r="DC49" s="256"/>
      <c r="DD49" s="256"/>
      <c r="DE49" s="256"/>
      <c r="DF49" s="256"/>
      <c r="DG49" s="256"/>
      <c r="DH49" s="256"/>
      <c r="DI49" s="256"/>
      <c r="DJ49" s="256"/>
      <c r="DK49" s="256"/>
      <c r="DM49" s="34" t="s">
        <v>740</v>
      </c>
    </row>
    <row r="50" spans="1:117">
      <c r="E50" s="256" t="s">
        <v>53</v>
      </c>
      <c r="F50" s="256"/>
      <c r="G50" s="256"/>
      <c r="H50" s="256"/>
      <c r="I50" s="256"/>
      <c r="J50" s="256"/>
      <c r="K50" s="256"/>
      <c r="L50" s="256"/>
      <c r="M50" s="256"/>
      <c r="N50" s="256"/>
      <c r="O50" s="256"/>
      <c r="P50" s="256"/>
      <c r="Q50" s="257" t="str">
        <f>IF(①要望書４!T8="","",①要望書４!T8)</f>
        <v/>
      </c>
      <c r="R50" s="258"/>
      <c r="S50" s="258"/>
      <c r="T50" s="258"/>
      <c r="U50" s="258"/>
      <c r="V50" s="258"/>
      <c r="W50" s="258"/>
      <c r="X50" s="258"/>
      <c r="Y50" s="258"/>
      <c r="Z50" s="258"/>
      <c r="AA50" s="258"/>
      <c r="AB50" s="258"/>
      <c r="AC50" s="258"/>
      <c r="AD50" s="258"/>
      <c r="AE50" s="258"/>
      <c r="AF50" s="258"/>
      <c r="AG50" s="258"/>
      <c r="AH50" s="258"/>
      <c r="AI50" s="258"/>
      <c r="AJ50" s="258"/>
      <c r="AK50" s="259" t="s">
        <v>361</v>
      </c>
      <c r="AL50" s="259"/>
      <c r="AM50" s="259"/>
      <c r="AN50" s="259"/>
      <c r="AO50" s="259"/>
      <c r="AP50" s="259"/>
      <c r="AQ50" s="259"/>
      <c r="AR50" s="259"/>
      <c r="AS50" s="260"/>
      <c r="AU50" t="s">
        <v>753</v>
      </c>
      <c r="AW50" s="114"/>
      <c r="BW50" s="256" t="s">
        <v>53</v>
      </c>
      <c r="BX50" s="256"/>
      <c r="BY50" s="256"/>
      <c r="BZ50" s="256"/>
      <c r="CA50" s="256"/>
      <c r="CB50" s="256"/>
      <c r="CC50" s="256"/>
      <c r="CD50" s="256"/>
      <c r="CE50" s="256"/>
      <c r="CF50" s="256"/>
      <c r="CG50" s="256"/>
      <c r="CH50" s="256"/>
      <c r="CI50" s="322">
        <v>810844</v>
      </c>
      <c r="CJ50" s="323"/>
      <c r="CK50" s="323"/>
      <c r="CL50" s="323"/>
      <c r="CM50" s="323"/>
      <c r="CN50" s="323"/>
      <c r="CO50" s="323"/>
      <c r="CP50" s="323"/>
      <c r="CQ50" s="323"/>
      <c r="CR50" s="323"/>
      <c r="CS50" s="323"/>
      <c r="CT50" s="323"/>
      <c r="CU50" s="323"/>
      <c r="CV50" s="323"/>
      <c r="CW50" s="323"/>
      <c r="CX50" s="323"/>
      <c r="CY50" s="323"/>
      <c r="CZ50" s="323"/>
      <c r="DA50" s="323"/>
      <c r="DB50" s="323"/>
      <c r="DC50" s="259" t="s">
        <v>189</v>
      </c>
      <c r="DD50" s="259"/>
      <c r="DE50" s="259"/>
      <c r="DF50" s="259"/>
      <c r="DG50" s="259"/>
      <c r="DH50" s="259"/>
      <c r="DI50" s="259"/>
      <c r="DJ50" s="259"/>
      <c r="DK50" s="260"/>
      <c r="DM50" s="34" t="s">
        <v>740</v>
      </c>
    </row>
    <row r="51" spans="1:117">
      <c r="E51" s="256" t="s">
        <v>54</v>
      </c>
      <c r="F51" s="256"/>
      <c r="G51" s="256"/>
      <c r="H51" s="256"/>
      <c r="I51" s="256"/>
      <c r="J51" s="256"/>
      <c r="K51" s="256"/>
      <c r="L51" s="256"/>
      <c r="M51" s="256"/>
      <c r="N51" s="256"/>
      <c r="O51" s="256"/>
      <c r="P51" s="256"/>
      <c r="Q51" s="257" t="str">
        <f>IF(①要望書４!AB8="","",①要望書４!AB8)</f>
        <v/>
      </c>
      <c r="R51" s="258"/>
      <c r="S51" s="258"/>
      <c r="T51" s="258"/>
      <c r="U51" s="258"/>
      <c r="V51" s="258"/>
      <c r="W51" s="258"/>
      <c r="X51" s="258"/>
      <c r="Y51" s="258"/>
      <c r="Z51" s="258"/>
      <c r="AA51" s="258"/>
      <c r="AB51" s="258"/>
      <c r="AC51" s="258"/>
      <c r="AD51" s="258"/>
      <c r="AE51" s="258"/>
      <c r="AF51" s="258"/>
      <c r="AG51" s="258"/>
      <c r="AH51" s="258"/>
      <c r="AI51" s="258"/>
      <c r="AJ51" s="258"/>
      <c r="AK51" s="259" t="s">
        <v>361</v>
      </c>
      <c r="AL51" s="259"/>
      <c r="AM51" s="259"/>
      <c r="AN51" s="259"/>
      <c r="AO51" s="259"/>
      <c r="AP51" s="259"/>
      <c r="AQ51" s="259"/>
      <c r="AR51" s="259"/>
      <c r="AS51" s="260"/>
      <c r="AU51" t="s">
        <v>754</v>
      </c>
      <c r="BW51" s="256" t="s">
        <v>54</v>
      </c>
      <c r="BX51" s="256"/>
      <c r="BY51" s="256"/>
      <c r="BZ51" s="256"/>
      <c r="CA51" s="256"/>
      <c r="CB51" s="256"/>
      <c r="CC51" s="256"/>
      <c r="CD51" s="256"/>
      <c r="CE51" s="256"/>
      <c r="CF51" s="256"/>
      <c r="CG51" s="256"/>
      <c r="CH51" s="256"/>
      <c r="CI51" s="322">
        <v>648000</v>
      </c>
      <c r="CJ51" s="323"/>
      <c r="CK51" s="323"/>
      <c r="CL51" s="323"/>
      <c r="CM51" s="323"/>
      <c r="CN51" s="323"/>
      <c r="CO51" s="323"/>
      <c r="CP51" s="323"/>
      <c r="CQ51" s="323"/>
      <c r="CR51" s="323"/>
      <c r="CS51" s="323"/>
      <c r="CT51" s="323"/>
      <c r="CU51" s="323"/>
      <c r="CV51" s="323"/>
      <c r="CW51" s="323"/>
      <c r="CX51" s="323"/>
      <c r="CY51" s="323"/>
      <c r="CZ51" s="323"/>
      <c r="DA51" s="323"/>
      <c r="DB51" s="323"/>
      <c r="DC51" s="259" t="s">
        <v>189</v>
      </c>
      <c r="DD51" s="259"/>
      <c r="DE51" s="259"/>
      <c r="DF51" s="259"/>
      <c r="DG51" s="259"/>
      <c r="DH51" s="259"/>
      <c r="DI51" s="259"/>
      <c r="DJ51" s="259"/>
      <c r="DK51" s="260"/>
      <c r="DM51" s="34" t="s">
        <v>740</v>
      </c>
    </row>
    <row r="52" spans="1:117" ht="266.25" customHeight="1">
      <c r="A52" s="249">
        <f>LEN(Q52)</f>
        <v>0</v>
      </c>
      <c r="B52" s="249"/>
      <c r="C52" t="s">
        <v>726</v>
      </c>
      <c r="D52" s="13"/>
      <c r="E52" s="252" t="s">
        <v>722</v>
      </c>
      <c r="F52" s="253"/>
      <c r="G52" s="253"/>
      <c r="H52" s="253"/>
      <c r="I52" s="253"/>
      <c r="J52" s="253"/>
      <c r="K52" s="253"/>
      <c r="L52" s="253"/>
      <c r="M52" s="253"/>
      <c r="N52" s="253"/>
      <c r="O52" s="253"/>
      <c r="P52" s="253"/>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W52" s="252" t="s">
        <v>657</v>
      </c>
      <c r="BX52" s="253"/>
      <c r="BY52" s="253"/>
      <c r="BZ52" s="253"/>
      <c r="CA52" s="253"/>
      <c r="CB52" s="253"/>
      <c r="CC52" s="253"/>
      <c r="CD52" s="253"/>
      <c r="CE52" s="253"/>
      <c r="CF52" s="253"/>
      <c r="CG52" s="253"/>
      <c r="CH52" s="253"/>
      <c r="CI52" s="298" t="s">
        <v>804</v>
      </c>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M52" s="34" t="s">
        <v>740</v>
      </c>
    </row>
    <row r="53" spans="1:117" ht="266.25" customHeight="1">
      <c r="A53" s="249">
        <f>LEN(Q53)</f>
        <v>0</v>
      </c>
      <c r="B53" s="249"/>
      <c r="C53" t="s">
        <v>726</v>
      </c>
      <c r="D53" s="13"/>
      <c r="E53" s="252" t="s">
        <v>752</v>
      </c>
      <c r="F53" s="253"/>
      <c r="G53" s="253"/>
      <c r="H53" s="253"/>
      <c r="I53" s="253"/>
      <c r="J53" s="253"/>
      <c r="K53" s="253"/>
      <c r="L53" s="253"/>
      <c r="M53" s="253"/>
      <c r="N53" s="253"/>
      <c r="O53" s="253"/>
      <c r="P53" s="253"/>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4"/>
      <c r="BR53" s="174"/>
      <c r="BS53" s="174"/>
      <c r="BW53" s="252" t="s">
        <v>752</v>
      </c>
      <c r="BX53" s="253"/>
      <c r="BY53" s="253"/>
      <c r="BZ53" s="253"/>
      <c r="CA53" s="253"/>
      <c r="CB53" s="253"/>
      <c r="CC53" s="253"/>
      <c r="CD53" s="253"/>
      <c r="CE53" s="253"/>
      <c r="CF53" s="253"/>
      <c r="CG53" s="253"/>
      <c r="CH53" s="253"/>
      <c r="CI53" s="298" t="s">
        <v>858</v>
      </c>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M53" s="34" t="s">
        <v>740</v>
      </c>
    </row>
    <row r="54" spans="1:117" ht="137.25" customHeight="1">
      <c r="A54" s="249">
        <f>LEN(Q54)</f>
        <v>0</v>
      </c>
      <c r="B54" s="249"/>
      <c r="C54" t="s">
        <v>726</v>
      </c>
      <c r="D54" s="13"/>
      <c r="E54" s="253" t="s">
        <v>17</v>
      </c>
      <c r="F54" s="253"/>
      <c r="G54" s="253"/>
      <c r="H54" s="253"/>
      <c r="I54" s="253"/>
      <c r="J54" s="253"/>
      <c r="K54" s="253"/>
      <c r="L54" s="253"/>
      <c r="M54" s="253"/>
      <c r="N54" s="253"/>
      <c r="O54" s="253"/>
      <c r="P54" s="253"/>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W54" s="253" t="s">
        <v>17</v>
      </c>
      <c r="BX54" s="253"/>
      <c r="BY54" s="253"/>
      <c r="BZ54" s="253"/>
      <c r="CA54" s="253"/>
      <c r="CB54" s="253"/>
      <c r="CC54" s="253"/>
      <c r="CD54" s="253"/>
      <c r="CE54" s="253"/>
      <c r="CF54" s="253"/>
      <c r="CG54" s="253"/>
      <c r="CH54" s="253"/>
      <c r="CI54" s="298" t="s">
        <v>859</v>
      </c>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M54" s="34" t="s">
        <v>740</v>
      </c>
    </row>
    <row r="55" spans="1:117" ht="75" customHeight="1">
      <c r="A55" s="249">
        <f>LEN(Q55)</f>
        <v>0</v>
      </c>
      <c r="B55" s="249"/>
      <c r="C55" t="s">
        <v>726</v>
      </c>
      <c r="D55" s="13"/>
      <c r="E55" s="252" t="s">
        <v>692</v>
      </c>
      <c r="F55" s="252"/>
      <c r="G55" s="252"/>
      <c r="H55" s="252"/>
      <c r="I55" s="252"/>
      <c r="J55" s="252"/>
      <c r="K55" s="252"/>
      <c r="L55" s="252"/>
      <c r="M55" s="252"/>
      <c r="N55" s="252"/>
      <c r="O55" s="252"/>
      <c r="P55" s="252"/>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W55" s="252" t="s">
        <v>692</v>
      </c>
      <c r="BX55" s="252"/>
      <c r="BY55" s="252"/>
      <c r="BZ55" s="252"/>
      <c r="CA55" s="252"/>
      <c r="CB55" s="252"/>
      <c r="CC55" s="252"/>
      <c r="CD55" s="252"/>
      <c r="CE55" s="252"/>
      <c r="CF55" s="252"/>
      <c r="CG55" s="252"/>
      <c r="CH55" s="252"/>
      <c r="CI55" s="298" t="s">
        <v>676</v>
      </c>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M55" s="34" t="s">
        <v>740</v>
      </c>
    </row>
    <row r="56" spans="1:117" ht="159.75" customHeight="1">
      <c r="A56" s="249">
        <f>LEN(Q56)</f>
        <v>0</v>
      </c>
      <c r="B56" s="249"/>
      <c r="C56" t="s">
        <v>726</v>
      </c>
      <c r="D56" s="13"/>
      <c r="E56" s="252" t="s">
        <v>660</v>
      </c>
      <c r="F56" s="252"/>
      <c r="G56" s="252"/>
      <c r="H56" s="252"/>
      <c r="I56" s="252"/>
      <c r="J56" s="252"/>
      <c r="K56" s="252"/>
      <c r="L56" s="252"/>
      <c r="M56" s="252"/>
      <c r="N56" s="252"/>
      <c r="O56" s="252"/>
      <c r="P56" s="252"/>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W56" s="252" t="s">
        <v>660</v>
      </c>
      <c r="BX56" s="252"/>
      <c r="BY56" s="252"/>
      <c r="BZ56" s="252"/>
      <c r="CA56" s="252"/>
      <c r="CB56" s="252"/>
      <c r="CC56" s="252"/>
      <c r="CD56" s="252"/>
      <c r="CE56" s="252"/>
      <c r="CF56" s="252"/>
      <c r="CG56" s="252"/>
      <c r="CH56" s="252"/>
      <c r="CI56" s="298" t="s">
        <v>805</v>
      </c>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M56" s="34" t="s">
        <v>740</v>
      </c>
    </row>
    <row r="57" spans="1:117" ht="18.75" customHeight="1">
      <c r="E57" s="253" t="s">
        <v>246</v>
      </c>
      <c r="F57" s="253"/>
      <c r="G57" s="253"/>
      <c r="H57" s="253"/>
      <c r="I57" s="253"/>
      <c r="J57" s="253"/>
      <c r="K57" s="253"/>
      <c r="L57" s="253"/>
      <c r="M57" s="253"/>
      <c r="N57" s="253"/>
      <c r="O57" s="253"/>
      <c r="P57" s="253"/>
      <c r="Q57" s="298" t="str">
        <f>IF(①要望書２!L3="","","①"&amp;①要望書２!L3)</f>
        <v/>
      </c>
      <c r="R57" s="298"/>
      <c r="S57" s="298"/>
      <c r="T57" s="298"/>
      <c r="U57" s="298"/>
      <c r="V57" s="298"/>
      <c r="W57" s="298"/>
      <c r="X57" s="298"/>
      <c r="Y57" s="298"/>
      <c r="Z57" s="298"/>
      <c r="AA57" s="298"/>
      <c r="AB57" s="298"/>
      <c r="AC57" s="298"/>
      <c r="AD57" s="298"/>
      <c r="AE57" s="298"/>
      <c r="AF57" s="298"/>
      <c r="AG57" s="298"/>
      <c r="AH57" s="298"/>
      <c r="AI57" s="298"/>
      <c r="AJ57" s="298"/>
      <c r="AK57" s="298"/>
      <c r="AL57" s="298"/>
      <c r="AM57" s="298"/>
      <c r="AN57" s="298"/>
      <c r="AO57" s="298"/>
      <c r="AP57" s="298"/>
      <c r="AQ57" s="298"/>
      <c r="AR57" s="298"/>
      <c r="AS57" s="298"/>
      <c r="AU57" t="s">
        <v>724</v>
      </c>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W57" s="253" t="s">
        <v>246</v>
      </c>
      <c r="BX57" s="253"/>
      <c r="BY57" s="253"/>
      <c r="BZ57" s="253"/>
      <c r="CA57" s="253"/>
      <c r="CB57" s="253"/>
      <c r="CC57" s="253"/>
      <c r="CD57" s="253"/>
      <c r="CE57" s="253"/>
      <c r="CF57" s="253"/>
      <c r="CG57" s="253"/>
      <c r="CH57" s="253"/>
      <c r="CI57" s="298" t="str">
        <f>IF(①要望書２!BZ3="","","①"&amp;①要望書２!BZ3)</f>
        <v>①生産方法等マニュアル作成</v>
      </c>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M57" s="34" t="s">
        <v>740</v>
      </c>
    </row>
    <row r="58" spans="1:117" ht="18.75" customHeight="1">
      <c r="E58" s="253" t="s">
        <v>247</v>
      </c>
      <c r="F58" s="253"/>
      <c r="G58" s="253"/>
      <c r="H58" s="253"/>
      <c r="I58" s="253"/>
      <c r="J58" s="253"/>
      <c r="K58" s="253"/>
      <c r="L58" s="253"/>
      <c r="M58" s="253"/>
      <c r="N58" s="253"/>
      <c r="O58" s="253"/>
      <c r="P58" s="253"/>
      <c r="Q58" s="298" t="str">
        <f>IF(①要望書２!L7="","","②"&amp;①要望書２!L7)</f>
        <v/>
      </c>
      <c r="R58" s="298"/>
      <c r="S58" s="298"/>
      <c r="T58" s="298"/>
      <c r="U58" s="298"/>
      <c r="V58" s="298"/>
      <c r="W58" s="298"/>
      <c r="X58" s="298"/>
      <c r="Y58" s="298"/>
      <c r="Z58" s="298"/>
      <c r="AA58" s="298"/>
      <c r="AB58" s="298"/>
      <c r="AC58" s="298"/>
      <c r="AD58" s="298"/>
      <c r="AE58" s="298"/>
      <c r="AF58" s="298"/>
      <c r="AG58" s="298"/>
      <c r="AH58" s="298"/>
      <c r="AI58" s="298"/>
      <c r="AJ58" s="298"/>
      <c r="AK58" s="298"/>
      <c r="AL58" s="298"/>
      <c r="AM58" s="298"/>
      <c r="AN58" s="298"/>
      <c r="AO58" s="298"/>
      <c r="AP58" s="298"/>
      <c r="AQ58" s="298"/>
      <c r="AR58" s="298"/>
      <c r="AS58" s="298"/>
      <c r="AU58" s="21"/>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W58" s="253" t="s">
        <v>247</v>
      </c>
      <c r="BX58" s="253"/>
      <c r="BY58" s="253"/>
      <c r="BZ58" s="253"/>
      <c r="CA58" s="253"/>
      <c r="CB58" s="253"/>
      <c r="CC58" s="253"/>
      <c r="CD58" s="253"/>
      <c r="CE58" s="253"/>
      <c r="CF58" s="253"/>
      <c r="CG58" s="253"/>
      <c r="CH58" s="253"/>
      <c r="CI58" s="298" t="str">
        <f>IF(①要望書２!BZ7="","","②"&amp;①要望書２!BZ7)</f>
        <v>②ブランド化に向けたPR</v>
      </c>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M58" s="34" t="s">
        <v>740</v>
      </c>
    </row>
    <row r="59" spans="1:117" ht="18.75" customHeight="1">
      <c r="E59" s="253" t="s">
        <v>248</v>
      </c>
      <c r="F59" s="253"/>
      <c r="G59" s="253"/>
      <c r="H59" s="253"/>
      <c r="I59" s="253"/>
      <c r="J59" s="253"/>
      <c r="K59" s="253"/>
      <c r="L59" s="253"/>
      <c r="M59" s="253"/>
      <c r="N59" s="253"/>
      <c r="O59" s="253"/>
      <c r="P59" s="253"/>
      <c r="Q59" s="298" t="str">
        <f>IF(①要望書２!L11="","","③"&amp;①要望書２!L11)</f>
        <v/>
      </c>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O59" s="298"/>
      <c r="AP59" s="298"/>
      <c r="AQ59" s="298"/>
      <c r="AR59" s="298"/>
      <c r="AS59" s="298"/>
      <c r="AU59" s="21"/>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W59" s="253" t="s">
        <v>248</v>
      </c>
      <c r="BX59" s="253"/>
      <c r="BY59" s="253"/>
      <c r="BZ59" s="253"/>
      <c r="CA59" s="253"/>
      <c r="CB59" s="253"/>
      <c r="CC59" s="253"/>
      <c r="CD59" s="253"/>
      <c r="CE59" s="253"/>
      <c r="CF59" s="253"/>
      <c r="CG59" s="253"/>
      <c r="CH59" s="253"/>
      <c r="CI59" s="298" t="str">
        <f>IF(①要望書２!BZ11="","","③"&amp;①要望書２!BZ11)</f>
        <v/>
      </c>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M59" s="34" t="s">
        <v>740</v>
      </c>
    </row>
    <row r="60" spans="1:117" ht="18.75" customHeight="1">
      <c r="E60" s="253" t="s">
        <v>249</v>
      </c>
      <c r="F60" s="253"/>
      <c r="G60" s="253"/>
      <c r="H60" s="253"/>
      <c r="I60" s="253"/>
      <c r="J60" s="253"/>
      <c r="K60" s="253"/>
      <c r="L60" s="253"/>
      <c r="M60" s="253"/>
      <c r="N60" s="253"/>
      <c r="O60" s="253"/>
      <c r="P60" s="253"/>
      <c r="Q60" s="298" t="str">
        <f>IF(①要望書２!L15="","","④"&amp;①要望書２!L15)</f>
        <v/>
      </c>
      <c r="R60" s="298"/>
      <c r="S60" s="298"/>
      <c r="T60" s="298"/>
      <c r="U60" s="298"/>
      <c r="V60" s="298"/>
      <c r="W60" s="298"/>
      <c r="X60" s="298"/>
      <c r="Y60" s="298"/>
      <c r="Z60" s="298"/>
      <c r="AA60" s="298"/>
      <c r="AB60" s="298"/>
      <c r="AC60" s="298"/>
      <c r="AD60" s="298"/>
      <c r="AE60" s="298"/>
      <c r="AF60" s="298"/>
      <c r="AG60" s="298"/>
      <c r="AH60" s="298"/>
      <c r="AI60" s="298"/>
      <c r="AJ60" s="298"/>
      <c r="AK60" s="298"/>
      <c r="AL60" s="298"/>
      <c r="AM60" s="298"/>
      <c r="AN60" s="298"/>
      <c r="AO60" s="298"/>
      <c r="AP60" s="298"/>
      <c r="AQ60" s="298"/>
      <c r="AR60" s="298"/>
      <c r="AS60" s="298"/>
      <c r="AU60" s="21"/>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W60" s="253" t="s">
        <v>249</v>
      </c>
      <c r="BX60" s="253"/>
      <c r="BY60" s="253"/>
      <c r="BZ60" s="253"/>
      <c r="CA60" s="253"/>
      <c r="CB60" s="253"/>
      <c r="CC60" s="253"/>
      <c r="CD60" s="253"/>
      <c r="CE60" s="253"/>
      <c r="CF60" s="253"/>
      <c r="CG60" s="253"/>
      <c r="CH60" s="253"/>
      <c r="CI60" s="298" t="str">
        <f>IF(①要望書２!BZ15="","","④"&amp;①要望書２!BZ15)</f>
        <v/>
      </c>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M60" s="34" t="s">
        <v>740</v>
      </c>
    </row>
    <row r="61" spans="1:117" ht="18.75" customHeight="1">
      <c r="E61" s="253" t="s">
        <v>250</v>
      </c>
      <c r="F61" s="253"/>
      <c r="G61" s="253"/>
      <c r="H61" s="253"/>
      <c r="I61" s="253"/>
      <c r="J61" s="253"/>
      <c r="K61" s="253"/>
      <c r="L61" s="253"/>
      <c r="M61" s="253"/>
      <c r="N61" s="253"/>
      <c r="O61" s="253"/>
      <c r="P61" s="253"/>
      <c r="Q61" s="298" t="str">
        <f>IF(①要望書２!L19="","","⑤"&amp;①要望書２!L19)</f>
        <v/>
      </c>
      <c r="R61" s="298"/>
      <c r="S61" s="298"/>
      <c r="T61" s="298"/>
      <c r="U61" s="298"/>
      <c r="V61" s="298"/>
      <c r="W61" s="298"/>
      <c r="X61" s="298"/>
      <c r="Y61" s="298"/>
      <c r="Z61" s="298"/>
      <c r="AA61" s="298"/>
      <c r="AB61" s="298"/>
      <c r="AC61" s="298"/>
      <c r="AD61" s="298"/>
      <c r="AE61" s="298"/>
      <c r="AF61" s="298"/>
      <c r="AG61" s="298"/>
      <c r="AH61" s="298"/>
      <c r="AI61" s="298"/>
      <c r="AJ61" s="298"/>
      <c r="AK61" s="298"/>
      <c r="AL61" s="298"/>
      <c r="AM61" s="298"/>
      <c r="AN61" s="298"/>
      <c r="AO61" s="298"/>
      <c r="AP61" s="298"/>
      <c r="AQ61" s="298"/>
      <c r="AR61" s="298"/>
      <c r="AS61" s="298"/>
      <c r="AU61" s="21"/>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W61" s="253" t="s">
        <v>250</v>
      </c>
      <c r="BX61" s="253"/>
      <c r="BY61" s="253"/>
      <c r="BZ61" s="253"/>
      <c r="CA61" s="253"/>
      <c r="CB61" s="253"/>
      <c r="CC61" s="253"/>
      <c r="CD61" s="253"/>
      <c r="CE61" s="253"/>
      <c r="CF61" s="253"/>
      <c r="CG61" s="253"/>
      <c r="CH61" s="253"/>
      <c r="CI61" s="298" t="str">
        <f>IF(①要望書２!BZ19="","","⑤"&amp;①要望書２!BZ19)</f>
        <v/>
      </c>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M61" s="34" t="s">
        <v>740</v>
      </c>
    </row>
    <row r="72" spans="1:19">
      <c r="A72" t="s">
        <v>253</v>
      </c>
      <c r="L72" t="s">
        <v>275</v>
      </c>
      <c r="S72" t="s">
        <v>281</v>
      </c>
    </row>
    <row r="73" spans="1:19">
      <c r="A73" t="s">
        <v>254</v>
      </c>
      <c r="L73" t="s">
        <v>276</v>
      </c>
      <c r="S73" t="s">
        <v>282</v>
      </c>
    </row>
    <row r="74" spans="1:19">
      <c r="A74" t="s">
        <v>255</v>
      </c>
      <c r="L74" t="s">
        <v>277</v>
      </c>
      <c r="S74" t="s">
        <v>283</v>
      </c>
    </row>
    <row r="75" spans="1:19">
      <c r="A75" t="s">
        <v>272</v>
      </c>
      <c r="L75" t="s">
        <v>719</v>
      </c>
      <c r="S75" t="s">
        <v>284</v>
      </c>
    </row>
    <row r="76" spans="1:19">
      <c r="A76" t="s">
        <v>256</v>
      </c>
      <c r="L76" t="s">
        <v>720</v>
      </c>
      <c r="S76" t="s">
        <v>285</v>
      </c>
    </row>
    <row r="77" spans="1:19">
      <c r="A77" t="s">
        <v>257</v>
      </c>
      <c r="L77" t="s">
        <v>278</v>
      </c>
      <c r="S77" t="s">
        <v>286</v>
      </c>
    </row>
    <row r="78" spans="1:19">
      <c r="A78" t="s">
        <v>273</v>
      </c>
      <c r="L78" t="s">
        <v>279</v>
      </c>
      <c r="S78" t="s">
        <v>287</v>
      </c>
    </row>
    <row r="79" spans="1:19">
      <c r="A79" t="s">
        <v>258</v>
      </c>
      <c r="L79" t="s">
        <v>280</v>
      </c>
      <c r="S79" t="s">
        <v>288</v>
      </c>
    </row>
    <row r="80" spans="1:19">
      <c r="A80" t="s">
        <v>259</v>
      </c>
      <c r="S80" t="s">
        <v>289</v>
      </c>
    </row>
    <row r="81" spans="1:19">
      <c r="A81" t="s">
        <v>274</v>
      </c>
      <c r="S81" t="s">
        <v>290</v>
      </c>
    </row>
    <row r="82" spans="1:19">
      <c r="A82" t="s">
        <v>260</v>
      </c>
      <c r="S82" t="s">
        <v>291</v>
      </c>
    </row>
    <row r="83" spans="1:19">
      <c r="A83" t="s">
        <v>261</v>
      </c>
      <c r="S83" t="s">
        <v>292</v>
      </c>
    </row>
    <row r="84" spans="1:19">
      <c r="A84" t="s">
        <v>262</v>
      </c>
      <c r="S84" t="s">
        <v>293</v>
      </c>
    </row>
    <row r="85" spans="1:19">
      <c r="A85" t="s">
        <v>263</v>
      </c>
      <c r="S85" t="s">
        <v>294</v>
      </c>
    </row>
    <row r="86" spans="1:19">
      <c r="A86" t="s">
        <v>264</v>
      </c>
      <c r="S86" t="s">
        <v>295</v>
      </c>
    </row>
    <row r="87" spans="1:19">
      <c r="A87" t="s">
        <v>265</v>
      </c>
      <c r="S87" t="s">
        <v>296</v>
      </c>
    </row>
    <row r="88" spans="1:19">
      <c r="A88" t="s">
        <v>271</v>
      </c>
      <c r="S88" t="s">
        <v>431</v>
      </c>
    </row>
    <row r="89" spans="1:19">
      <c r="A89" t="s">
        <v>266</v>
      </c>
      <c r="S89" t="s">
        <v>297</v>
      </c>
    </row>
    <row r="90" spans="1:19">
      <c r="A90" t="s">
        <v>267</v>
      </c>
      <c r="S90" t="s">
        <v>298</v>
      </c>
    </row>
    <row r="91" spans="1:19">
      <c r="A91" t="s">
        <v>268</v>
      </c>
      <c r="S91" t="s">
        <v>299</v>
      </c>
    </row>
    <row r="92" spans="1:19">
      <c r="A92" t="s">
        <v>269</v>
      </c>
      <c r="S92" t="s">
        <v>300</v>
      </c>
    </row>
    <row r="93" spans="1:19">
      <c r="A93" t="s">
        <v>270</v>
      </c>
      <c r="S93" t="s">
        <v>301</v>
      </c>
    </row>
    <row r="94" spans="1:19">
      <c r="A94" t="s">
        <v>41</v>
      </c>
      <c r="S94" t="s">
        <v>302</v>
      </c>
    </row>
    <row r="95" spans="1:19">
      <c r="A95" t="s">
        <v>641</v>
      </c>
      <c r="S95" t="s">
        <v>303</v>
      </c>
    </row>
    <row r="96" spans="1:19">
      <c r="S96" t="s">
        <v>304</v>
      </c>
    </row>
    <row r="97" spans="19:19">
      <c r="S97" t="s">
        <v>305</v>
      </c>
    </row>
    <row r="98" spans="19:19">
      <c r="S98" t="s">
        <v>306</v>
      </c>
    </row>
    <row r="99" spans="19:19">
      <c r="S99" t="s">
        <v>307</v>
      </c>
    </row>
    <row r="100" spans="19:19">
      <c r="S100" t="s">
        <v>308</v>
      </c>
    </row>
    <row r="101" spans="19:19">
      <c r="S101" t="s">
        <v>309</v>
      </c>
    </row>
    <row r="102" spans="19:19">
      <c r="S102" t="s">
        <v>310</v>
      </c>
    </row>
    <row r="103" spans="19:19">
      <c r="S103" t="s">
        <v>311</v>
      </c>
    </row>
    <row r="104" spans="19:19">
      <c r="S104" t="s">
        <v>312</v>
      </c>
    </row>
    <row r="105" spans="19:19">
      <c r="S105" t="s">
        <v>313</v>
      </c>
    </row>
    <row r="106" spans="19:19">
      <c r="S106" t="s">
        <v>314</v>
      </c>
    </row>
    <row r="107" spans="19:19">
      <c r="S107" t="s">
        <v>315</v>
      </c>
    </row>
    <row r="108" spans="19:19">
      <c r="S108" t="s">
        <v>316</v>
      </c>
    </row>
    <row r="109" spans="19:19">
      <c r="S109" t="s">
        <v>317</v>
      </c>
    </row>
    <row r="110" spans="19:19">
      <c r="S110" t="s">
        <v>318</v>
      </c>
    </row>
    <row r="111" spans="19:19">
      <c r="S111" t="s">
        <v>319</v>
      </c>
    </row>
    <row r="112" spans="19:19">
      <c r="S112" t="s">
        <v>320</v>
      </c>
    </row>
    <row r="113" spans="19:19">
      <c r="S113" t="s">
        <v>321</v>
      </c>
    </row>
    <row r="114" spans="19:19">
      <c r="S114" t="s">
        <v>322</v>
      </c>
    </row>
    <row r="115" spans="19:19">
      <c r="S115" t="s">
        <v>323</v>
      </c>
    </row>
    <row r="116" spans="19:19">
      <c r="S116" t="s">
        <v>324</v>
      </c>
    </row>
    <row r="117" spans="19:19">
      <c r="S117" t="s">
        <v>325</v>
      </c>
    </row>
    <row r="118" spans="19:19">
      <c r="S118" t="s">
        <v>326</v>
      </c>
    </row>
    <row r="119" spans="19:19">
      <c r="S119" t="s">
        <v>327</v>
      </c>
    </row>
    <row r="120" spans="19:19">
      <c r="S120" t="s">
        <v>328</v>
      </c>
    </row>
    <row r="121" spans="19:19">
      <c r="S121" t="s">
        <v>329</v>
      </c>
    </row>
  </sheetData>
  <sheetProtection sheet="1" formatCells="0" selectLockedCells="1" autoFilter="0"/>
  <mergeCells count="232">
    <mergeCell ref="AU1:BR2"/>
    <mergeCell ref="AU44:AW44"/>
    <mergeCell ref="E55:P55"/>
    <mergeCell ref="Q55:AS55"/>
    <mergeCell ref="AK3:AL3"/>
    <mergeCell ref="B21:C26"/>
    <mergeCell ref="B28:C33"/>
    <mergeCell ref="E32:P32"/>
    <mergeCell ref="E33:P33"/>
    <mergeCell ref="E34:P34"/>
    <mergeCell ref="E27:P27"/>
    <mergeCell ref="Q21:AS21"/>
    <mergeCell ref="Q22:AS22"/>
    <mergeCell ref="Q23:AS23"/>
    <mergeCell ref="Q25:AS25"/>
    <mergeCell ref="Q26:AS26"/>
    <mergeCell ref="Q27:AS27"/>
    <mergeCell ref="Q51:AJ51"/>
    <mergeCell ref="AK51:AS51"/>
    <mergeCell ref="E18:P18"/>
    <mergeCell ref="Q33:AS33"/>
    <mergeCell ref="AN3:AO3"/>
    <mergeCell ref="AQ3:AR3"/>
    <mergeCell ref="E20:P20"/>
    <mergeCell ref="CI47:DK47"/>
    <mergeCell ref="BW48:CH48"/>
    <mergeCell ref="CI48:DK48"/>
    <mergeCell ref="BW49:CH49"/>
    <mergeCell ref="CI49:DK49"/>
    <mergeCell ref="BW50:CH50"/>
    <mergeCell ref="CI50:DB50"/>
    <mergeCell ref="DC50:DK50"/>
    <mergeCell ref="BW51:CH51"/>
    <mergeCell ref="CI51:DB51"/>
    <mergeCell ref="DC51:DK51"/>
    <mergeCell ref="BW47:CH47"/>
    <mergeCell ref="BW60:CH60"/>
    <mergeCell ref="CI60:DK60"/>
    <mergeCell ref="BW61:CH61"/>
    <mergeCell ref="CI61:DK61"/>
    <mergeCell ref="CI52:DK52"/>
    <mergeCell ref="BW53:CH53"/>
    <mergeCell ref="CI53:DK53"/>
    <mergeCell ref="BW56:CH56"/>
    <mergeCell ref="CI56:DK56"/>
    <mergeCell ref="BW57:CH57"/>
    <mergeCell ref="CI57:DK57"/>
    <mergeCell ref="BW58:CH58"/>
    <mergeCell ref="BW52:CH52"/>
    <mergeCell ref="BW54:CH54"/>
    <mergeCell ref="CI54:DK54"/>
    <mergeCell ref="CI58:DK58"/>
    <mergeCell ref="BW59:CH59"/>
    <mergeCell ref="CI59:DK59"/>
    <mergeCell ref="BW55:CH55"/>
    <mergeCell ref="CI55:DK55"/>
    <mergeCell ref="BW46:CH46"/>
    <mergeCell ref="CI46:DK46"/>
    <mergeCell ref="CI32:DK32"/>
    <mergeCell ref="BW33:CH33"/>
    <mergeCell ref="CI33:DK33"/>
    <mergeCell ref="BW34:CH34"/>
    <mergeCell ref="CI34:DK34"/>
    <mergeCell ref="BW35:CH35"/>
    <mergeCell ref="CI35:DK35"/>
    <mergeCell ref="BW39:CH39"/>
    <mergeCell ref="BW32:CH32"/>
    <mergeCell ref="CI39:DK39"/>
    <mergeCell ref="BW40:CH40"/>
    <mergeCell ref="CI40:DK40"/>
    <mergeCell ref="BW44:CH44"/>
    <mergeCell ref="CI44:DK44"/>
    <mergeCell ref="BW38:CH38"/>
    <mergeCell ref="CI38:DK38"/>
    <mergeCell ref="BW36:CH36"/>
    <mergeCell ref="CI36:DK36"/>
    <mergeCell ref="BW37:CH37"/>
    <mergeCell ref="CI37:DK37"/>
    <mergeCell ref="BW45:CH45"/>
    <mergeCell ref="CI45:DK45"/>
    <mergeCell ref="CI27:DK27"/>
    <mergeCell ref="BW28:CH28"/>
    <mergeCell ref="CI28:DK28"/>
    <mergeCell ref="BW29:CH29"/>
    <mergeCell ref="CI29:DK29"/>
    <mergeCell ref="CI30:DK30"/>
    <mergeCell ref="BW31:CH31"/>
    <mergeCell ref="CI31:DK31"/>
    <mergeCell ref="CI22:DK22"/>
    <mergeCell ref="BW23:CH23"/>
    <mergeCell ref="CI23:DK23"/>
    <mergeCell ref="BW24:CH24"/>
    <mergeCell ref="CI24:DK24"/>
    <mergeCell ref="BW25:CH25"/>
    <mergeCell ref="CI25:DK25"/>
    <mergeCell ref="BW26:CH26"/>
    <mergeCell ref="CI26:DK26"/>
    <mergeCell ref="BW27:CH27"/>
    <mergeCell ref="BW22:CH22"/>
    <mergeCell ref="CI17:DK17"/>
    <mergeCell ref="BW18:CH18"/>
    <mergeCell ref="CI18:DK18"/>
    <mergeCell ref="BW19:CH19"/>
    <mergeCell ref="CI19:DK19"/>
    <mergeCell ref="BW20:CH20"/>
    <mergeCell ref="CI20:DK20"/>
    <mergeCell ref="BW21:CH21"/>
    <mergeCell ref="CI21:DK21"/>
    <mergeCell ref="BW17:CH17"/>
    <mergeCell ref="CI12:DK12"/>
    <mergeCell ref="BW13:CH13"/>
    <mergeCell ref="CI13:DK13"/>
    <mergeCell ref="BW14:CH14"/>
    <mergeCell ref="CI14:DK14"/>
    <mergeCell ref="BW15:CH15"/>
    <mergeCell ref="CI15:DK15"/>
    <mergeCell ref="BW16:CH16"/>
    <mergeCell ref="CI16:DK16"/>
    <mergeCell ref="BW12:CH12"/>
    <mergeCell ref="BW6:DK6"/>
    <mergeCell ref="CE7:CF7"/>
    <mergeCell ref="CG7:CQ7"/>
    <mergeCell ref="CT7:CU7"/>
    <mergeCell ref="CV7:DF7"/>
    <mergeCell ref="BW8:DK8"/>
    <mergeCell ref="CE9:CF9"/>
    <mergeCell ref="CG9:CQ9"/>
    <mergeCell ref="CT9:CU9"/>
    <mergeCell ref="CV9:DF9"/>
    <mergeCell ref="Q58:AS58"/>
    <mergeCell ref="Q59:AS59"/>
    <mergeCell ref="Q60:AS60"/>
    <mergeCell ref="E58:P58"/>
    <mergeCell ref="E59:P59"/>
    <mergeCell ref="E54:P54"/>
    <mergeCell ref="Q54:AS54"/>
    <mergeCell ref="E57:P57"/>
    <mergeCell ref="Q57:AS57"/>
    <mergeCell ref="Q61:AS61"/>
    <mergeCell ref="E56:P56"/>
    <mergeCell ref="Q56:AS56"/>
    <mergeCell ref="E60:P60"/>
    <mergeCell ref="E61:P61"/>
    <mergeCell ref="BW1:DK2"/>
    <mergeCell ref="DC3:DD3"/>
    <mergeCell ref="DF3:DG3"/>
    <mergeCell ref="DI3:DJ3"/>
    <mergeCell ref="E46:P46"/>
    <mergeCell ref="E44:P44"/>
    <mergeCell ref="BC8:BS8"/>
    <mergeCell ref="Q44:AS44"/>
    <mergeCell ref="E35:P35"/>
    <mergeCell ref="Q35:AS35"/>
    <mergeCell ref="E40:P40"/>
    <mergeCell ref="Q40:AS40"/>
    <mergeCell ref="E45:P45"/>
    <mergeCell ref="Q45:AS45"/>
    <mergeCell ref="Q46:AS46"/>
    <mergeCell ref="Q32:AS32"/>
    <mergeCell ref="F1:H2"/>
    <mergeCell ref="I1:J2"/>
    <mergeCell ref="K1:AR2"/>
    <mergeCell ref="E6:AS6"/>
    <mergeCell ref="E8:AS8"/>
    <mergeCell ref="E16:P16"/>
    <mergeCell ref="Q16:AS16"/>
    <mergeCell ref="E15:P15"/>
    <mergeCell ref="Q15:AS15"/>
    <mergeCell ref="Q12:AS12"/>
    <mergeCell ref="Q13:AS13"/>
    <mergeCell ref="Q14:AS14"/>
    <mergeCell ref="M9:N9"/>
    <mergeCell ref="O9:Y9"/>
    <mergeCell ref="M7:N7"/>
    <mergeCell ref="O7:Y7"/>
    <mergeCell ref="AB7:AC7"/>
    <mergeCell ref="AD7:AN7"/>
    <mergeCell ref="E14:P14"/>
    <mergeCell ref="E12:P12"/>
    <mergeCell ref="E13:P13"/>
    <mergeCell ref="Q19:AS19"/>
    <mergeCell ref="Q29:AS29"/>
    <mergeCell ref="Q30:AS30"/>
    <mergeCell ref="E31:P31"/>
    <mergeCell ref="Q31:AS31"/>
    <mergeCell ref="Q20:AS20"/>
    <mergeCell ref="AB9:AC9"/>
    <mergeCell ref="AD9:AN9"/>
    <mergeCell ref="E19:P19"/>
    <mergeCell ref="Q17:AS17"/>
    <mergeCell ref="Q18:AS18"/>
    <mergeCell ref="E17:P17"/>
    <mergeCell ref="E38:P38"/>
    <mergeCell ref="Q34:AS34"/>
    <mergeCell ref="Q28:AS28"/>
    <mergeCell ref="E21:P21"/>
    <mergeCell ref="E22:P22"/>
    <mergeCell ref="E23:P23"/>
    <mergeCell ref="E25:P25"/>
    <mergeCell ref="E24:P24"/>
    <mergeCell ref="E36:P36"/>
    <mergeCell ref="Q36:AS36"/>
    <mergeCell ref="E37:P37"/>
    <mergeCell ref="Q37:AS37"/>
    <mergeCell ref="Q24:AS24"/>
    <mergeCell ref="E26:P26"/>
    <mergeCell ref="E28:P28"/>
    <mergeCell ref="E29:P29"/>
    <mergeCell ref="A38:B38"/>
    <mergeCell ref="A44:B44"/>
    <mergeCell ref="A52:B52"/>
    <mergeCell ref="A53:B53"/>
    <mergeCell ref="A54:B54"/>
    <mergeCell ref="A55:B55"/>
    <mergeCell ref="A56:B56"/>
    <mergeCell ref="Q38:AS38"/>
    <mergeCell ref="Q39:AS39"/>
    <mergeCell ref="E52:P52"/>
    <mergeCell ref="Q52:AS52"/>
    <mergeCell ref="E53:P53"/>
    <mergeCell ref="Q53:AS53"/>
    <mergeCell ref="E39:P39"/>
    <mergeCell ref="Q47:AS47"/>
    <mergeCell ref="Q48:AS48"/>
    <mergeCell ref="E47:P47"/>
    <mergeCell ref="E48:P48"/>
    <mergeCell ref="E51:P51"/>
    <mergeCell ref="E49:P49"/>
    <mergeCell ref="Q49:AS49"/>
    <mergeCell ref="E50:P50"/>
    <mergeCell ref="Q50:AJ50"/>
    <mergeCell ref="AK50:AS50"/>
  </mergeCells>
  <phoneticPr fontId="1"/>
  <conditionalFormatting sqref="Q48:AS48">
    <cfRule type="expression" dxfId="169" priority="1">
      <formula>$Q$47="新規"</formula>
    </cfRule>
  </conditionalFormatting>
  <dataValidations xWindow="647" yWindow="224" count="34">
    <dataValidation type="list" allowBlank="1" showInputMessage="1" showErrorMessage="1" sqref="M7 AB7:AC7 M9 AB9:AC9 CE7 CT7:CU7 CE9 CT9:CU9" xr:uid="{00000000-0002-0000-0100-000000000000}">
      <formula1>"□,☑"</formula1>
    </dataValidation>
    <dataValidation type="list" allowBlank="1" showInputMessage="1" showErrorMessage="1" sqref="CI39:DK39" xr:uid="{00000000-0002-0000-0100-000002000000}">
      <formula1>"有,無（新規）"</formula1>
    </dataValidation>
    <dataValidation type="list" allowBlank="1" showInputMessage="1" showErrorMessage="1" sqref="CI45:DK45" xr:uid="{00000000-0002-0000-0100-000003000000}">
      <formula1>$L$73:$L$79</formula1>
    </dataValidation>
    <dataValidation type="list" allowBlank="1" showInputMessage="1" showErrorMessage="1" sqref="CI47:DK47" xr:uid="{00000000-0002-0000-0100-000004000000}">
      <formula1>"新規,継続"</formula1>
    </dataValidation>
    <dataValidation type="list" allowBlank="1" showInputMessage="1" showErrorMessage="1" sqref="CI49:DK49" xr:uid="{00000000-0002-0000-0100-000005000000}">
      <formula1>"①人材育成,②技術開発,③商品開発,④市場・販路開拓,⑤観光開発,⑥スポーツ・文化交流,⑦その他"</formula1>
    </dataValidation>
    <dataValidation type="list" allowBlank="1" showInputMessage="1" showErrorMessage="1" sqref="CI46:DK46" xr:uid="{00000000-0002-0000-0100-000006000000}">
      <formula1>$S$73:$S$124</formula1>
    </dataValidation>
    <dataValidation type="list" allowBlank="1" showInputMessage="1" showErrorMessage="1" sqref="CI12:DK12" xr:uid="{00000000-0002-0000-0100-000001000000}">
      <formula1>$A$73:$A$94</formula1>
    </dataValidation>
    <dataValidation type="list" allowBlank="1" showInputMessage="1" showErrorMessage="1" promptTitle="－－－団体の性格－－－－－－－" prompt="該当するものが複数ある場合は、団体の設立の趣旨・目的を優先に選択してください_x000a_＜例＞_x000a_一般社団法人AA観光協会_x000a_「社団」、「観光協会」に該当_x000a_　→　趣旨・目的から「観光協会」を選択" sqref="Q12:AS12" xr:uid="{65C39031-4F5B-4EB3-B625-2792607DE06F}">
      <formula1>$A$73:$A$95</formula1>
    </dataValidation>
    <dataValidation type="textLength" errorStyle="warning" allowBlank="1" showInputMessage="1" showErrorMessage="1" errorTitle="入力文字数に過不足があります" error="文字数が240字以上400字以内となるよう、以下の対応をお願いします_x000a__x000a_・文字数を増やす_x000a_・文字数を減らす_x000a_　※減らした分は別様資料とする_x000a_・行の高さを高くする_x000a_・文字の大きさを小さくする" promptTitle="－－－応募事業の背景－－－－－－－－－－－－" prompt="下記の点を中心に、事業の要望に至る背景・現在の状況が分かるようお書きください_x000a_　＜共通＞_x000a_　　・これまでの取組_x000a_　＜任意団体・設立から３年以内の団体＞_x000a_　　・設立の経緯_x000a_　＜継続事業＞_x000a_　　・助成事業での取組_x000a_　※240字以上400字以内で入力してください（目安）_x000a_　※改行は「Alt」＋「Enter」でできます" sqref="Q52:AS52" xr:uid="{C05DF48D-643A-4DA1-B228-6F45A2A830EE}">
      <formula1>240</formula1>
      <formula2>450</formula2>
    </dataValidation>
    <dataValidation type="textLength" errorStyle="warning" allowBlank="1" showInputMessage="1" showErrorMessage="1" errorTitle="入力文字数に過不足があります" error="文字数が240字以上400字以内となるよう、以下の対応をお願いします_x000a__x000a_・文字数を増やす_x000a_・文字数を減らす_x000a_　※減らした分は別様資料とする_x000a_・行の高さを高くする_x000a_・文字の大きさを小さくする" promptTitle="－－－これまでの取組等から生じた課題－－－－－－－" prompt="・上記のこれまでの取組等から明らかになった課題について入力してください_x000a_・応募事業の内容につながる課題を入力してください（「経費が必要だから、財源を必要とするから」等の記載はしないでください）_x000a__x000a_※240字以上400字以内で入力してください（目安）" sqref="Q53:AS53" xr:uid="{5391DB03-CF29-43B8-B88C-394C80559940}">
      <formula1>240</formula1>
      <formula2>450</formula2>
    </dataValidation>
    <dataValidation type="textLength" errorStyle="warning" operator="lessThanOrEqual" allowBlank="1" showInputMessage="1" showErrorMessage="1" errorTitle="入力文字数が多すぎます" error="以下のうちいずれかの対応をお願いします_x000a_・文字数を減らす_x000a_　※減らした分は別様資料とする_x000a_・行の高さを高くする_x000a_・文字の大きさを小さくする" promptTitle="－－－事業の新規性－－－－－" prompt="地域の活性化や産業の振興に向けた新たなチャレンジかを判断するための項目です。_x000a__x000a_要望事業の新規性について、特色や新たなチャレンジ等のPRポイントを簡潔に入力してください。_x000a__x000a_※200字以内（目安）" sqref="Q56:AS56" xr:uid="{92747A26-20E6-48E1-A923-581B7F975B5F}">
      <formula1>250</formula1>
    </dataValidation>
    <dataValidation type="textLength" errorStyle="warning" operator="lessThanOrEqual" allowBlank="1" showInputMessage="1" showErrorMessage="1" errorTitle="入力文字数が多すぎます" error="以下のうちいずれかの対応をお願いします_x000a_・文字数を減らす_x000a_　※減らした分は別様資料とする_x000a_・行の高さを高くする_x000a_・文字の大きさを小さくする" promptTitle="－－－事業実施年度の具体的な目標・成果－－－－" prompt="事業実施による目標・成果として、地域の活性化や産業の育成・振興に関連する指標を設定してください。_x000a__x000a_※2(2)事業内容詳細「具体的な数値目標」のうち、主要なものを入力してください。_x000a_※100字以内（目安）" sqref="Q55:AS55" xr:uid="{46B62173-06E9-433E-97CE-B88B62BBCB20}">
      <formula1>150</formula1>
    </dataValidation>
    <dataValidation allowBlank="1" showInputMessage="1" showErrorMessage="1" promptTitle="－－－提出期間－－－－－－－－－－" prompt="令和８年９月１日～令和８年１０月３１日までの日を必ず入力してください" sqref="AK3:AL3" xr:uid="{AAB3BF92-C3F7-4A7E-AD32-D424E977DEEA}"/>
    <dataValidation allowBlank="1" showInputMessage="1" showErrorMessage="1" promptTitle="－－－団体名－－－－－" prompt="定款・規約等に記載している名称と同じものを入力してください" sqref="Q13:AS13" xr:uid="{B69C0EA0-2666-4176-B1A3-E8C220FB2463}"/>
    <dataValidation allowBlank="1" showInputMessage="1" showErrorMessage="1" promptTitle="－－－－－書類郵送先－－－－－－" prompt="団体所在地と同じ場合も入力してください_x000a__x000a_書類が確実に届くような宛名で記載してください_x000a__x000a_※採択・不採択通知はこちらへお送りします" sqref="Q19:AS19" xr:uid="{B8DDF8B6-2444-4A07-ADCC-6261B4E513D2}"/>
    <dataValidation allowBlank="1" showInputMessage="1" showErrorMessage="1" promptTitle="－－－前身団体名－－－－" prompt="該当がない場合は入力不要です" sqref="Q14:AS14" xr:uid="{7C462BAA-2D52-44EA-A37A-8BC4B2C29665}"/>
    <dataValidation allowBlank="1" showInputMessage="1" showErrorMessage="1" promptTitle="－－－代表者の役職－－－－" prompt="定款・規約等に記載している役職と同じものを入力してください" sqref="Q15:AS15" xr:uid="{E84FEDC6-E52B-4D10-AFFF-D208E55D7AB2}"/>
    <dataValidation allowBlank="1" showInputMessage="1" showErrorMessage="1" promptTitle="－－－第１連絡先－－－－－－" prompt="要望事業内容や提出書類等について事務局とやりとりが可能な方を入力してください_x000a_※FAXがない場合のFAX番号等、該当がない項目については入力不要です" sqref="Q21:AS21" xr:uid="{D6E778BB-E808-4143-AA84-62205E7E7C2D}"/>
    <dataValidation allowBlank="1" showInputMessage="1" showErrorMessage="1" promptTitle="－－－所属機関－－－－" prompt="事業主体以外の所属先や職業等がある場合は入力してください" sqref="Q22:AS22" xr:uid="{06602D41-D4B8-4244-A3E5-C84E4751B12E}"/>
    <dataValidation allowBlank="1" showInputMessage="1" showErrorMessage="1" promptTitle="－－－第２連絡先－－－－" prompt="主担の方と連絡がつかない場合にご連絡いたしますので、必ず入力してください_x000a_※入力方法は「第１連絡先」と同じです" sqref="Q28:AS28" xr:uid="{2B83B738-C603-4C34-9931-C90E299041CB}"/>
    <dataValidation allowBlank="1" showInputMessage="1" showErrorMessage="1" promptTitle="－－－設立年度－－－－" prompt="団体が設立した年度を入力してください_x000a_※未設立の場合は、設立を予定している年・月を入力してください" sqref="Q35:AS35" xr:uid="{344606A9-3D03-48F3-865B-BACFC24D1076}"/>
    <dataValidation allowBlank="1" showInputMessage="1" showErrorMessage="1" promptTitle="－－－団体構成員の所属先や職業－－－" prompt="団体構成員について、事業主体以外の所属先や職業がある場合は入力してください_x000a_※合計3つまで" sqref="Q36:AS36" xr:uid="{C7E6F85F-E5D0-496A-A36C-9EF70876402F}"/>
    <dataValidation allowBlank="1" showInputMessage="1" showErrorMessage="1" promptTitle="－－－団体のHPやSNSのアドレス－－－－" prompt="該当がない場合は入力不要です" sqref="Q37:AS37" xr:uid="{D5A5A3AF-79DE-4DF0-9569-06974404EB65}"/>
    <dataValidation allowBlank="1" showInputMessage="1" showErrorMessage="1" promptTitle="－－－団体の活動目的－－－－" prompt="定款・規約等に記載している目的を参考に入力してください_x000a__x000a_※200字以内（目安）" sqref="Q38:AS38" xr:uid="{250FA8E8-0184-489E-AA8F-5F0C186EBB4B}"/>
    <dataValidation type="list" allowBlank="1" showInputMessage="1" showErrorMessage="1" promptTitle="－－－過去利用の有無－－－－" prompt="団体として、過去に当財団の助成事業を利用したことがあるかどうかを選択してください" sqref="Q39:AS39" xr:uid="{6D90CD2A-D814-45F2-BF38-E9D044290045}">
      <formula1>"有,無（新規）"</formula1>
    </dataValidation>
    <dataValidation allowBlank="1" showInputMessage="1" showErrorMessage="1" promptTitle="－－－過去利用事業名・年度－－－－－－－－" prompt="過去利用の有無が「有」の場合は、事業名と年度を入力してください_x000a_例）○○○○事業（平成２４～２５年度）_x000a_　　　※最大で過去５事業まで" sqref="Q40:AS40" xr:uid="{36D94807-97EA-43E1-BBE4-EBC66DF43341}"/>
    <dataValidation type="textLength" errorStyle="warning" operator="lessThanOrEqual" allowBlank="1" showInputMessage="1" showErrorMessage="1" errorTitle="入力文字数が多すぎます" error="文字数を減らして下さい" promptTitle="－－－事業名－－－－" prompt="事業内容に関連するものを簡潔に表してください_x000a_※60字以内" sqref="Q44:AS44" xr:uid="{19066642-DB2F-44E4-82C2-9DB161DF623F}">
      <formula1>60</formula1>
    </dataValidation>
    <dataValidation type="list" allowBlank="1" showInputMessage="1" showErrorMessage="1" promptTitle="－－－分野－－－" prompt="事業内容と関連しているものを選択してください" sqref="Q45:AS45" xr:uid="{5D5E9B45-9C31-4E97-971D-1AF4CC460EAE}">
      <formula1>$L$73:$L$79</formula1>
    </dataValidation>
    <dataValidation type="list" allowBlank="1" showInputMessage="1" showErrorMessage="1" promptTitle="－－－関係地域－－－" prompt="事業実施により恩恵を受ける地域を選択してください" sqref="Q46:AS46" xr:uid="{714FD252-61CF-495F-ABD6-3E25562FCEC5}">
      <formula1>$S$73:$S$124</formula1>
    </dataValidation>
    <dataValidation type="list" allowBlank="1" showInputMessage="1" showErrorMessage="1" promptTitle="－－－－－－新規・継続－－－－－－－－－－－" prompt="過去３年以内に当財団の助成を受けて行った事業と、要望事業の関わりが深い場合は「継続」を選択してください_x000a_上記以外の場合は「新規」を選択してください_x000a__x000a_「新規」を選択した場合⇒対面・WEBヒアリングの申込を行ってください_x000a_「継続」を選択した場合⇒対応不要です_x000a_" sqref="Q47:AS47" xr:uid="{1B737891-0B21-40CC-B1D4-75C3645D4960}">
      <formula1>"新規,継続"</formula1>
    </dataValidation>
    <dataValidation allowBlank="1" showInputMessage="1" showErrorMessage="1" promptTitle="－－－－助成開始年度－－－－－－－－" prompt="・上記で「新規」を選択した場合_x000a_　→　入力不要です_x000a__x000a_・上記で「継続」を選択した場合_x000a_　→　助成開始年度を入力してください_x000a_（例）令和元年度～" sqref="Q48:AS48" xr:uid="{264AA78B-A24F-49F3-829A-809877085F20}"/>
    <dataValidation type="list" allowBlank="1" showInputMessage="1" showErrorMessage="1" promptTitle="－－－助成種目－－－－" prompt="事業内容と関連しているものを選択してください" sqref="Q49:AS49" xr:uid="{3FCCCD92-32C9-42AE-8E59-460B2D18D049}">
      <formula1>"①人材育成,②技術開発,③商品開発,④市場・販路開拓,⑤観光開発,⑥スポーツ・文化交流,⑦その他"</formula1>
    </dataValidation>
    <dataValidation type="textLength" errorStyle="warning" allowBlank="1" showInputMessage="1" showErrorMessage="1" errorTitle="入力文字数に過不足があります" error="文字数が120字以上200字以内となるよう、以下の対応をお願いします_x000a__x000a_・文字数を増やす_x000a_・文字数を減らす_x000a_　※減らした分は別様資料とする_x000a_・行の高さを高くする_x000a_・文字の大きさを小さくする" promptTitle="－－－事業概要－－－－－－－－－ー" prompt="要望事業の概要を簡潔に入力してください_x000a_（「～を目的に～を行う」のように）_x000a__x000a_※120字以上200字以内で入力してください（目安）_x000a_※上記の「これまでの取組等から生じた課題」を解決するための取組としてください_x000a_※事業内容の詳細は次シートに記載するため、ここでは簡潔に入力してください" sqref="Q54:AS54" xr:uid="{D140C88B-DD63-4BB0-BBD9-46BDF31194FF}">
      <formula1>120</formula1>
      <formula2>250</formula2>
    </dataValidation>
    <dataValidation allowBlank="1" showInputMessage="1" showErrorMessage="1" promptTitle="－－－メールアドレス－－－－－－－" prompt="半角で入力してください" sqref="Q27:AS27" xr:uid="{D5CE21AA-739F-49CD-9519-A41E2463E81D}"/>
  </dataValidations>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70C0"/>
    <pageSetUpPr fitToPage="1"/>
  </sheetPr>
  <dimension ref="A1:DO52"/>
  <sheetViews>
    <sheetView showGridLines="0" view="pageBreakPreview" zoomScaleNormal="100" zoomScaleSheetLayoutView="100" workbookViewId="0">
      <selection activeCell="AD9" sqref="AD9:AS9"/>
    </sheetView>
  </sheetViews>
  <sheetFormatPr defaultColWidth="1.875" defaultRowHeight="18.75"/>
  <cols>
    <col min="5" max="5" width="2.625" customWidth="1"/>
    <col min="36" max="36" width="2.75" customWidth="1"/>
    <col min="39" max="39" width="2.625" customWidth="1"/>
    <col min="41" max="41" width="1.875" customWidth="1"/>
    <col min="42" max="42" width="2.5" customWidth="1"/>
    <col min="44" max="44" width="1.5" customWidth="1"/>
    <col min="45" max="45" width="2.25" customWidth="1"/>
    <col min="80" max="80" width="2.5" customWidth="1"/>
    <col min="110" max="110" width="2.75" customWidth="1"/>
  </cols>
  <sheetData>
    <row r="1" spans="5:119" ht="18.75" customHeight="1">
      <c r="E1" t="s">
        <v>186</v>
      </c>
      <c r="AK1" s="1" t="s">
        <v>109</v>
      </c>
      <c r="AL1" s="3"/>
      <c r="AM1" s="3"/>
      <c r="AN1" s="3"/>
      <c r="AO1" s="642" t="str">
        <f>IF(②申請書１!AO1="","",②申請書１!AO1)</f>
        <v/>
      </c>
      <c r="AP1" s="643"/>
      <c r="AQ1" s="643"/>
      <c r="AR1" s="643"/>
      <c r="AS1" s="644"/>
      <c r="AU1" t="s">
        <v>206</v>
      </c>
      <c r="CA1" t="s">
        <v>186</v>
      </c>
      <c r="DG1" s="1" t="s">
        <v>109</v>
      </c>
      <c r="DH1" s="3"/>
      <c r="DI1" s="3"/>
      <c r="DJ1" s="3"/>
      <c r="DK1" s="343" t="s">
        <v>470</v>
      </c>
      <c r="DL1" s="294"/>
      <c r="DM1" s="294"/>
      <c r="DN1" s="294"/>
      <c r="DO1" s="344"/>
    </row>
    <row r="2" spans="5:119" ht="30" customHeight="1">
      <c r="E2" s="299" t="s">
        <v>187</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BA2" s="324" t="s">
        <v>725</v>
      </c>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CA2" s="299" t="s">
        <v>187</v>
      </c>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299"/>
      <c r="DL2" s="299"/>
      <c r="DM2" s="299"/>
      <c r="DN2" s="299"/>
      <c r="DO2" s="299"/>
    </row>
    <row r="3" spans="5:119" ht="18.75" customHeight="1">
      <c r="AI3" t="s">
        <v>7</v>
      </c>
      <c r="AK3" s="295"/>
      <c r="AL3" s="295"/>
      <c r="AM3" t="s">
        <v>6</v>
      </c>
      <c r="AN3" s="295"/>
      <c r="AO3" s="295"/>
      <c r="AP3" t="s">
        <v>5</v>
      </c>
      <c r="AQ3" s="295"/>
      <c r="AR3" s="295"/>
      <c r="AS3" t="s">
        <v>4</v>
      </c>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DE3" t="s">
        <v>7</v>
      </c>
      <c r="DG3" s="505">
        <v>10</v>
      </c>
      <c r="DH3" s="505"/>
      <c r="DI3" t="s">
        <v>6</v>
      </c>
      <c r="DJ3" s="505">
        <v>3</v>
      </c>
      <c r="DK3" s="505"/>
      <c r="DL3" t="s">
        <v>5</v>
      </c>
      <c r="DM3" s="505">
        <v>1</v>
      </c>
      <c r="DN3" s="505"/>
      <c r="DO3" t="s">
        <v>4</v>
      </c>
    </row>
    <row r="4" spans="5:119" ht="9.9499999999999993" customHeight="1">
      <c r="AV4" s="641"/>
      <c r="AW4" s="641"/>
      <c r="AX4" s="641"/>
      <c r="AY4" s="641"/>
      <c r="AZ4" s="641"/>
      <c r="BA4" s="641"/>
      <c r="BB4" s="641"/>
      <c r="BC4" s="641"/>
      <c r="BD4" s="641"/>
      <c r="BE4" s="641"/>
      <c r="BF4" s="641"/>
      <c r="BG4" s="641"/>
      <c r="BH4" s="641"/>
      <c r="BI4" s="641"/>
      <c r="BJ4" s="641"/>
    </row>
    <row r="5" spans="5:119" ht="18.75" customHeight="1">
      <c r="E5" t="s">
        <v>74</v>
      </c>
      <c r="AV5" s="641"/>
      <c r="AW5" s="641"/>
      <c r="AX5" s="641"/>
      <c r="AY5" s="641"/>
      <c r="AZ5" s="641"/>
      <c r="BA5" s="641"/>
      <c r="BB5" s="641"/>
      <c r="BC5" s="641"/>
      <c r="BD5" s="641"/>
      <c r="BE5" s="641"/>
      <c r="BF5" s="641"/>
      <c r="BG5" s="641"/>
      <c r="BH5" s="641"/>
      <c r="BI5" s="641"/>
      <c r="BJ5" s="641"/>
      <c r="CA5" t="s">
        <v>74</v>
      </c>
    </row>
    <row r="6" spans="5:119" ht="15" customHeight="1">
      <c r="AV6" s="71"/>
      <c r="AW6" s="71"/>
      <c r="AX6" s="71"/>
      <c r="AY6" s="71"/>
      <c r="AZ6" s="71"/>
      <c r="BA6" s="71"/>
      <c r="BB6" s="71"/>
      <c r="BC6" s="71"/>
      <c r="BD6" s="71"/>
      <c r="BE6" s="71"/>
      <c r="BF6" s="71"/>
    </row>
    <row r="7" spans="5:119" ht="18.75" customHeight="1">
      <c r="T7" s="496" t="s">
        <v>360</v>
      </c>
      <c r="U7" s="496"/>
      <c r="V7" s="496"/>
      <c r="W7" s="496"/>
      <c r="X7" s="496"/>
      <c r="Y7" s="496"/>
      <c r="Z7" s="496"/>
      <c r="AA7" s="496"/>
      <c r="AB7" s="496"/>
      <c r="AD7" s="648" t="str">
        <f>IF(②申請書１!AD7="","",②申請書１!AD7)</f>
        <v/>
      </c>
      <c r="AE7" s="648"/>
      <c r="AF7" s="648"/>
      <c r="AG7" s="648"/>
      <c r="AH7" s="648"/>
      <c r="AI7" s="648"/>
      <c r="AJ7" s="648"/>
      <c r="AK7" s="648"/>
      <c r="AL7" s="648"/>
      <c r="AM7" s="648"/>
      <c r="AN7" s="648"/>
      <c r="AO7" s="648"/>
      <c r="AP7" s="648"/>
      <c r="AQ7" s="648"/>
      <c r="AR7" s="648"/>
      <c r="AS7" s="648"/>
      <c r="CP7" s="508" t="s">
        <v>360</v>
      </c>
      <c r="CQ7" s="508"/>
      <c r="CR7" s="508"/>
      <c r="CS7" s="508"/>
      <c r="CT7" s="508"/>
      <c r="CU7" s="508"/>
      <c r="CV7" s="508"/>
      <c r="CW7" s="508"/>
      <c r="CX7" s="508"/>
      <c r="CZ7" s="506" t="s">
        <v>461</v>
      </c>
      <c r="DA7" s="506"/>
      <c r="DB7" s="506"/>
      <c r="DC7" s="506"/>
      <c r="DD7" s="506"/>
      <c r="DE7" s="506"/>
      <c r="DF7" s="506"/>
      <c r="DG7" s="506"/>
      <c r="DH7" s="506"/>
      <c r="DI7" s="506"/>
      <c r="DJ7" s="506"/>
      <c r="DK7" s="506"/>
      <c r="DL7" s="506"/>
      <c r="DM7" s="506"/>
      <c r="DN7" s="506"/>
      <c r="DO7" s="506"/>
    </row>
    <row r="8" spans="5:119" ht="36" customHeight="1">
      <c r="T8" s="496"/>
      <c r="U8" s="496"/>
      <c r="V8" s="496"/>
      <c r="W8" s="496"/>
      <c r="X8" s="496"/>
      <c r="Y8" s="496"/>
      <c r="Z8" s="496"/>
      <c r="AA8" s="496"/>
      <c r="AB8" s="496"/>
      <c r="AC8" s="17"/>
      <c r="AD8" s="498" t="str">
        <f>IF(②申請書１!AD8="","",②申請書１!AD8)</f>
        <v/>
      </c>
      <c r="AE8" s="498"/>
      <c r="AF8" s="498"/>
      <c r="AG8" s="498"/>
      <c r="AH8" s="498"/>
      <c r="AI8" s="498"/>
      <c r="AJ8" s="498"/>
      <c r="AK8" s="498"/>
      <c r="AL8" s="498"/>
      <c r="AM8" s="498"/>
      <c r="AN8" s="498"/>
      <c r="AO8" s="498"/>
      <c r="AP8" s="498"/>
      <c r="AQ8" s="498"/>
      <c r="AR8" s="498"/>
      <c r="AS8" s="498"/>
      <c r="AU8" s="456"/>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BS8" s="504"/>
      <c r="BT8" s="504"/>
      <c r="BU8" s="504"/>
      <c r="BV8" s="504"/>
      <c r="BW8" s="504"/>
      <c r="BX8" s="504"/>
      <c r="BY8" s="504"/>
      <c r="BZ8" s="504"/>
      <c r="CP8" s="508"/>
      <c r="CQ8" s="508"/>
      <c r="CR8" s="508"/>
      <c r="CS8" s="508"/>
      <c r="CT8" s="508"/>
      <c r="CU8" s="508"/>
      <c r="CV8" s="508"/>
      <c r="CW8" s="508"/>
      <c r="CX8" s="508"/>
      <c r="CY8" s="17"/>
      <c r="CZ8" s="506" t="s">
        <v>474</v>
      </c>
      <c r="DA8" s="506"/>
      <c r="DB8" s="506"/>
      <c r="DC8" s="506"/>
      <c r="DD8" s="506"/>
      <c r="DE8" s="506"/>
      <c r="DF8" s="506"/>
      <c r="DG8" s="506"/>
      <c r="DH8" s="506"/>
      <c r="DI8" s="506"/>
      <c r="DJ8" s="506"/>
      <c r="DK8" s="506"/>
      <c r="DL8" s="506"/>
      <c r="DM8" s="506"/>
      <c r="DN8" s="506"/>
      <c r="DO8" s="506"/>
    </row>
    <row r="9" spans="5:119" ht="37.5" customHeight="1">
      <c r="T9" s="499" t="s">
        <v>76</v>
      </c>
      <c r="U9" s="499"/>
      <c r="V9" s="499"/>
      <c r="W9" s="499"/>
      <c r="X9" s="499"/>
      <c r="Y9" s="499"/>
      <c r="Z9" s="499"/>
      <c r="AA9" s="499"/>
      <c r="AB9" s="499"/>
      <c r="AC9" s="17"/>
      <c r="AD9" s="498" t="str">
        <f>IF(②申請書１!AD9="","",②申請書１!AD9)</f>
        <v/>
      </c>
      <c r="AE9" s="498"/>
      <c r="AF9" s="498"/>
      <c r="AG9" s="498"/>
      <c r="AH9" s="498"/>
      <c r="AI9" s="498"/>
      <c r="AJ9" s="498"/>
      <c r="AK9" s="498"/>
      <c r="AL9" s="498"/>
      <c r="AM9" s="498"/>
      <c r="AN9" s="498"/>
      <c r="AO9" s="498"/>
      <c r="AP9" s="498"/>
      <c r="AQ9" s="498"/>
      <c r="AR9" s="498"/>
      <c r="AS9" s="498"/>
      <c r="AU9" s="456"/>
      <c r="AV9" s="456"/>
      <c r="AW9" s="456"/>
      <c r="AX9" s="456"/>
      <c r="AY9" s="456"/>
      <c r="AZ9" s="456"/>
      <c r="BA9" s="456"/>
      <c r="BB9" s="456"/>
      <c r="BC9" s="456"/>
      <c r="BD9" s="456"/>
      <c r="BE9" s="456"/>
      <c r="BF9" s="456"/>
      <c r="BG9" s="456"/>
      <c r="BH9" s="456"/>
      <c r="BI9" s="456"/>
      <c r="BJ9" s="456"/>
      <c r="BK9" s="456"/>
      <c r="BL9" s="456"/>
      <c r="BM9" s="456"/>
      <c r="BN9" s="456"/>
      <c r="BO9" s="456"/>
      <c r="BP9" s="456"/>
      <c r="BQ9" s="456"/>
      <c r="BR9" s="456"/>
      <c r="BS9" s="456"/>
      <c r="BT9" s="456"/>
      <c r="BU9" s="456"/>
      <c r="BV9" s="456"/>
      <c r="BW9" s="456"/>
      <c r="BX9" s="456"/>
      <c r="BY9" s="456"/>
      <c r="BZ9" s="456"/>
      <c r="CP9" s="507" t="s">
        <v>76</v>
      </c>
      <c r="CQ9" s="507"/>
      <c r="CR9" s="507"/>
      <c r="CS9" s="507"/>
      <c r="CT9" s="507"/>
      <c r="CU9" s="507"/>
      <c r="CV9" s="507"/>
      <c r="CW9" s="507"/>
      <c r="CX9" s="507"/>
      <c r="CY9" s="17"/>
      <c r="CZ9" s="506" t="s">
        <v>463</v>
      </c>
      <c r="DA9" s="506"/>
      <c r="DB9" s="506"/>
      <c r="DC9" s="506"/>
      <c r="DD9" s="506"/>
      <c r="DE9" s="506"/>
      <c r="DF9" s="506"/>
      <c r="DG9" s="506"/>
      <c r="DH9" s="506"/>
      <c r="DI9" s="506"/>
      <c r="DJ9" s="506"/>
      <c r="DK9" s="506"/>
      <c r="DL9" s="506"/>
      <c r="DM9" s="506"/>
      <c r="DN9" s="506"/>
      <c r="DO9" s="506"/>
    </row>
    <row r="10" spans="5:119" ht="36" customHeight="1">
      <c r="T10" s="499" t="s">
        <v>77</v>
      </c>
      <c r="U10" s="499"/>
      <c r="V10" s="499"/>
      <c r="W10" s="499"/>
      <c r="X10" s="499"/>
      <c r="Y10" s="499"/>
      <c r="Z10" s="499"/>
      <c r="AA10" s="499"/>
      <c r="AB10" s="499"/>
      <c r="AC10" s="17"/>
      <c r="AD10" s="498" t="str">
        <f>IF(②申請書１!AD10="","",②申請書１!AD10)</f>
        <v/>
      </c>
      <c r="AE10" s="498"/>
      <c r="AF10" s="498"/>
      <c r="AG10" s="498"/>
      <c r="AH10" s="498"/>
      <c r="AI10" s="498"/>
      <c r="AJ10" s="498"/>
      <c r="AK10" s="498"/>
      <c r="AL10" s="498"/>
      <c r="AM10" s="498"/>
      <c r="AN10" s="498"/>
      <c r="AO10" s="498"/>
      <c r="AP10" s="498"/>
      <c r="AQ10" s="498"/>
      <c r="AR10" s="498"/>
      <c r="AS10" s="17" t="s">
        <v>78</v>
      </c>
      <c r="AU10" s="456"/>
      <c r="AV10" s="504"/>
      <c r="AW10" s="504"/>
      <c r="AX10" s="504"/>
      <c r="AY10" s="504"/>
      <c r="AZ10" s="504"/>
      <c r="BA10" s="504"/>
      <c r="BB10" s="504"/>
      <c r="BC10" s="504"/>
      <c r="BD10" s="504"/>
      <c r="BE10" s="504"/>
      <c r="BF10" s="504"/>
      <c r="BG10" s="504"/>
      <c r="BH10" s="504"/>
      <c r="BI10" s="504"/>
      <c r="BJ10" s="504"/>
      <c r="BK10" s="504"/>
      <c r="BL10" s="504"/>
      <c r="BM10" s="504"/>
      <c r="BN10" s="504"/>
      <c r="BO10" s="504"/>
      <c r="BP10" s="504"/>
      <c r="BQ10" s="504"/>
      <c r="BR10" s="504"/>
      <c r="BS10" s="504"/>
      <c r="BT10" s="504"/>
      <c r="BU10" s="504"/>
      <c r="BV10" s="504"/>
      <c r="BW10" s="504"/>
      <c r="BX10" s="504"/>
      <c r="BY10" s="504"/>
      <c r="BZ10" s="504"/>
      <c r="CP10" s="507" t="s">
        <v>77</v>
      </c>
      <c r="CQ10" s="507"/>
      <c r="CR10" s="507"/>
      <c r="CS10" s="507"/>
      <c r="CT10" s="507"/>
      <c r="CU10" s="507"/>
      <c r="CV10" s="507"/>
      <c r="CW10" s="507"/>
      <c r="CX10" s="507"/>
      <c r="CY10" s="17"/>
      <c r="CZ10" s="506" t="s">
        <v>405</v>
      </c>
      <c r="DA10" s="506"/>
      <c r="DB10" s="506"/>
      <c r="DC10" s="506"/>
      <c r="DD10" s="506"/>
      <c r="DE10" s="506"/>
      <c r="DF10" s="506"/>
      <c r="DG10" s="506"/>
      <c r="DH10" s="506"/>
      <c r="DI10" s="506"/>
      <c r="DJ10" s="506"/>
      <c r="DK10" s="506"/>
      <c r="DL10" s="506"/>
      <c r="DM10" s="506"/>
      <c r="DN10" s="506"/>
      <c r="DO10" s="165" t="s">
        <v>78</v>
      </c>
    </row>
    <row r="11" spans="5:119" ht="16.5" customHeight="1">
      <c r="AY11" s="7"/>
      <c r="AZ11" s="7"/>
      <c r="BF11" s="7"/>
      <c r="BX11" s="7"/>
    </row>
    <row r="12" spans="5:119" ht="18.75" customHeight="1">
      <c r="E12" t="s">
        <v>101</v>
      </c>
      <c r="H12" s="295"/>
      <c r="I12" s="295"/>
      <c r="J12" t="s">
        <v>6</v>
      </c>
      <c r="L12" s="295"/>
      <c r="M12" s="295"/>
      <c r="N12" t="s">
        <v>5</v>
      </c>
      <c r="P12" s="295"/>
      <c r="Q12" s="295"/>
      <c r="R12" t="s">
        <v>102</v>
      </c>
      <c r="Z12" s="295"/>
      <c r="AA12" s="295"/>
      <c r="AB12" t="s">
        <v>103</v>
      </c>
      <c r="AY12" s="7"/>
      <c r="AZ12" s="7"/>
      <c r="BF12" s="7"/>
      <c r="BX12" s="7"/>
      <c r="CA12" t="s">
        <v>101</v>
      </c>
      <c r="CD12" s="505">
        <v>9</v>
      </c>
      <c r="CE12" s="505"/>
      <c r="CF12" t="s">
        <v>6</v>
      </c>
      <c r="CH12" s="505">
        <v>5</v>
      </c>
      <c r="CI12" s="505"/>
      <c r="CJ12" t="s">
        <v>5</v>
      </c>
      <c r="CL12" s="505">
        <v>18</v>
      </c>
      <c r="CM12" s="505"/>
      <c r="CN12" t="s">
        <v>102</v>
      </c>
      <c r="CV12" s="505">
        <v>19</v>
      </c>
      <c r="CW12" s="505"/>
      <c r="CX12" t="s">
        <v>103</v>
      </c>
    </row>
    <row r="13" spans="5:119" ht="18.75" customHeight="1">
      <c r="E13" s="249">
        <f>IF(①要望書１!I1="","",①要望書１!I1)</f>
        <v>9</v>
      </c>
      <c r="F13" s="249"/>
      <c r="G13" t="s">
        <v>195</v>
      </c>
      <c r="AW13" s="117"/>
      <c r="AY13" s="7"/>
      <c r="AZ13" s="7"/>
      <c r="BF13" s="7"/>
      <c r="BX13" s="7"/>
      <c r="CA13" s="249">
        <v>9</v>
      </c>
      <c r="CB13" s="249"/>
      <c r="CC13" t="s">
        <v>195</v>
      </c>
    </row>
    <row r="14" spans="5:119" ht="18.75" customHeight="1">
      <c r="E14" t="s">
        <v>904</v>
      </c>
      <c r="F14" s="20"/>
      <c r="AY14" s="7"/>
      <c r="AZ14" s="7"/>
      <c r="BF14" s="7"/>
      <c r="BX14" s="7"/>
      <c r="CA14" t="s">
        <v>904</v>
      </c>
      <c r="CB14" s="20"/>
    </row>
    <row r="15" spans="5:119" ht="9.9499999999999993" customHeight="1">
      <c r="BF15" s="7"/>
      <c r="BX15" s="7"/>
    </row>
    <row r="16" spans="5:119" ht="18.75" customHeight="1">
      <c r="E16" s="249" t="s">
        <v>80</v>
      </c>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Y16" s="7"/>
      <c r="AZ16" s="7"/>
      <c r="BF16" s="7"/>
      <c r="BX16" s="7"/>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row>
    <row r="17" spans="5:119" ht="9.9499999999999993" customHeight="1">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Y17" s="7"/>
      <c r="AZ17" s="7"/>
      <c r="BF17" s="7"/>
      <c r="BX17" s="7"/>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row>
    <row r="18" spans="5:119" ht="38.25" customHeight="1">
      <c r="E18" s="17" t="s">
        <v>81</v>
      </c>
      <c r="K18" s="429" t="str">
        <f>IF(②申請書１!K17="","",②申請書１!K17)</f>
        <v/>
      </c>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Y18" s="7"/>
      <c r="AZ18" s="7"/>
      <c r="BF18" s="7"/>
      <c r="BX18" s="7"/>
      <c r="CA18" t="s">
        <v>81</v>
      </c>
      <c r="CG18" s="429" t="s">
        <v>409</v>
      </c>
      <c r="CH18" s="429"/>
      <c r="CI18" s="429"/>
      <c r="CJ18" s="429"/>
      <c r="CK18" s="429"/>
      <c r="CL18" s="429"/>
      <c r="CM18" s="429"/>
      <c r="CN18" s="429"/>
      <c r="CO18" s="429"/>
      <c r="CP18" s="429"/>
      <c r="CQ18" s="429"/>
      <c r="CR18" s="429"/>
      <c r="CS18" s="429"/>
      <c r="CT18" s="429"/>
      <c r="CU18" s="429"/>
      <c r="CV18" s="429"/>
      <c r="CW18" s="429"/>
      <c r="CX18" s="429"/>
      <c r="CY18" s="429"/>
      <c r="CZ18" s="429"/>
      <c r="DA18" s="429"/>
      <c r="DB18" s="429"/>
      <c r="DC18" s="429"/>
      <c r="DD18" s="429"/>
      <c r="DE18" s="429"/>
      <c r="DF18" s="429"/>
      <c r="DG18" s="429"/>
      <c r="DH18" s="429"/>
      <c r="DI18" s="429"/>
      <c r="DJ18" s="429"/>
      <c r="DK18" s="429"/>
      <c r="DL18" s="429"/>
      <c r="DM18" s="429"/>
      <c r="DN18" s="429"/>
      <c r="DO18" s="429"/>
    </row>
    <row r="19" spans="5:119" ht="18.75" customHeight="1">
      <c r="E19" t="s">
        <v>82</v>
      </c>
      <c r="K19" s="718" t="str">
        <f>IF(⑥実績報告書4!T14="","",⑥実績報告書4!T14)</f>
        <v/>
      </c>
      <c r="L19" s="718"/>
      <c r="M19" s="718"/>
      <c r="N19" s="718"/>
      <c r="O19" s="718"/>
      <c r="P19" s="718"/>
      <c r="Q19" s="718"/>
      <c r="R19" s="718"/>
      <c r="S19" s="718"/>
      <c r="T19" s="718"/>
      <c r="U19" s="718"/>
      <c r="W19" t="s">
        <v>2</v>
      </c>
      <c r="Y19" t="s">
        <v>191</v>
      </c>
      <c r="AF19" s="718" t="str">
        <f>IF(⑥実績報告書4!AA14="","",⑥実績報告書4!AA14)</f>
        <v/>
      </c>
      <c r="AG19" s="718"/>
      <c r="AH19" s="718"/>
      <c r="AI19" s="718"/>
      <c r="AJ19" s="718"/>
      <c r="AK19" s="718"/>
      <c r="AL19" s="718"/>
      <c r="AM19" s="718"/>
      <c r="AN19" t="s">
        <v>188</v>
      </c>
      <c r="AU19" t="s">
        <v>755</v>
      </c>
      <c r="AY19" s="7"/>
      <c r="AZ19" s="7"/>
      <c r="BF19" s="7"/>
      <c r="BX19" s="7"/>
      <c r="CA19" t="s">
        <v>82</v>
      </c>
      <c r="CG19" s="718">
        <v>810844</v>
      </c>
      <c r="CH19" s="718"/>
      <c r="CI19" s="718"/>
      <c r="CJ19" s="718"/>
      <c r="CK19" s="718"/>
      <c r="CL19" s="718"/>
      <c r="CM19" s="718"/>
      <c r="CN19" s="718"/>
      <c r="CO19" s="718"/>
      <c r="CP19" s="718"/>
      <c r="CQ19" s="718"/>
      <c r="CS19" t="s">
        <v>2</v>
      </c>
      <c r="CU19" t="s">
        <v>191</v>
      </c>
      <c r="DB19" s="718">
        <v>700840</v>
      </c>
      <c r="DC19" s="718"/>
      <c r="DD19" s="718"/>
      <c r="DE19" s="718"/>
      <c r="DF19" s="718"/>
      <c r="DG19" s="718"/>
      <c r="DH19" s="718"/>
      <c r="DI19" s="718"/>
      <c r="DJ19" t="s">
        <v>188</v>
      </c>
    </row>
    <row r="20" spans="5:119" ht="18.75" customHeight="1">
      <c r="E20" t="s">
        <v>83</v>
      </c>
      <c r="K20" s="718" t="str">
        <f>IF(⑥実績報告書4!U15="","",⑥実績報告書4!U15)</f>
        <v/>
      </c>
      <c r="L20" s="718"/>
      <c r="M20" s="718"/>
      <c r="N20" s="718"/>
      <c r="O20" s="718"/>
      <c r="P20" s="718"/>
      <c r="Q20" s="718"/>
      <c r="R20" s="718"/>
      <c r="S20" s="718"/>
      <c r="T20" s="718"/>
      <c r="U20" s="718"/>
      <c r="W20" t="s">
        <v>2</v>
      </c>
      <c r="Y20" t="s">
        <v>190</v>
      </c>
      <c r="AF20" s="718" t="str">
        <f>IF(⑥実績報告書4!AB15="","",⑥実績報告書4!AB15)</f>
        <v/>
      </c>
      <c r="AG20" s="718"/>
      <c r="AH20" s="718"/>
      <c r="AI20" s="718"/>
      <c r="AJ20" s="718"/>
      <c r="AK20" s="718"/>
      <c r="AL20" s="718"/>
      <c r="AM20" s="718"/>
      <c r="AN20" t="s">
        <v>188</v>
      </c>
      <c r="AU20" t="s">
        <v>755</v>
      </c>
      <c r="AY20" s="7"/>
      <c r="AZ20" s="7"/>
      <c r="BF20" s="7"/>
      <c r="BX20" s="7"/>
      <c r="CA20" t="s">
        <v>83</v>
      </c>
      <c r="CG20" s="718">
        <v>648000</v>
      </c>
      <c r="CH20" s="718"/>
      <c r="CI20" s="718"/>
      <c r="CJ20" s="718"/>
      <c r="CK20" s="718"/>
      <c r="CL20" s="718"/>
      <c r="CM20" s="718"/>
      <c r="CN20" s="718"/>
      <c r="CO20" s="718"/>
      <c r="CP20" s="718"/>
      <c r="CQ20" s="718"/>
      <c r="CS20" t="s">
        <v>2</v>
      </c>
      <c r="CU20" t="s">
        <v>190</v>
      </c>
      <c r="DB20" s="718">
        <v>560000</v>
      </c>
      <c r="DC20" s="718"/>
      <c r="DD20" s="718"/>
      <c r="DE20" s="718"/>
      <c r="DF20" s="718"/>
      <c r="DG20" s="718"/>
      <c r="DH20" s="718"/>
      <c r="DI20" s="718"/>
      <c r="DJ20" t="s">
        <v>188</v>
      </c>
    </row>
    <row r="21" spans="5:119" ht="18.75" customHeight="1">
      <c r="E21" t="s">
        <v>192</v>
      </c>
      <c r="AY21" s="7"/>
      <c r="AZ21" s="7"/>
      <c r="BF21" s="7"/>
      <c r="BX21" s="7"/>
      <c r="CA21" t="s">
        <v>192</v>
      </c>
    </row>
    <row r="22" spans="5:119" ht="18.75" customHeight="1">
      <c r="H22" t="s">
        <v>193</v>
      </c>
      <c r="N22" t="s">
        <v>85</v>
      </c>
      <c r="P22" t="s">
        <v>7</v>
      </c>
      <c r="S22" s="295" t="str">
        <f>IF(②申請書１!AO1="","",②申請書１!AK3)</f>
        <v/>
      </c>
      <c r="T22" s="295"/>
      <c r="U22" t="s">
        <v>6</v>
      </c>
      <c r="W22" s="295" t="str">
        <f>IF(②申請書１!AN3="","",②申請書１!AN3)</f>
        <v/>
      </c>
      <c r="X22" s="295"/>
      <c r="Y22" t="s">
        <v>5</v>
      </c>
      <c r="AA22" s="295" t="str">
        <f>IF(②申請書１!AQ3="","",②申請書１!AQ3)</f>
        <v/>
      </c>
      <c r="AB22" s="295"/>
      <c r="AC22" t="s">
        <v>4</v>
      </c>
      <c r="AY22" s="7"/>
      <c r="AZ22" s="7"/>
      <c r="BF22" s="7"/>
      <c r="BX22" s="7"/>
      <c r="CD22" t="s">
        <v>193</v>
      </c>
      <c r="CJ22" t="s">
        <v>85</v>
      </c>
      <c r="CL22" t="s">
        <v>7</v>
      </c>
      <c r="CO22" s="505">
        <v>9</v>
      </c>
      <c r="CP22" s="505"/>
      <c r="CQ22" t="s">
        <v>6</v>
      </c>
      <c r="CS22" s="505">
        <v>4</v>
      </c>
      <c r="CT22" s="505"/>
      <c r="CU22" t="s">
        <v>5</v>
      </c>
      <c r="CW22" s="505">
        <v>20</v>
      </c>
      <c r="CX22" s="505"/>
      <c r="CY22" t="s">
        <v>4</v>
      </c>
    </row>
    <row r="23" spans="5:119" ht="18.75" customHeight="1">
      <c r="H23" t="s">
        <v>194</v>
      </c>
      <c r="N23" t="s">
        <v>85</v>
      </c>
      <c r="P23" t="s">
        <v>7</v>
      </c>
      <c r="S23" s="295"/>
      <c r="T23" s="295"/>
      <c r="U23" t="s">
        <v>6</v>
      </c>
      <c r="W23" s="295"/>
      <c r="X23" s="295"/>
      <c r="Y23" t="s">
        <v>5</v>
      </c>
      <c r="AA23" s="295"/>
      <c r="AB23" s="295"/>
      <c r="AC23" t="s">
        <v>4</v>
      </c>
      <c r="AY23" s="7"/>
      <c r="AZ23" s="7"/>
      <c r="BF23" s="7"/>
      <c r="BX23" s="7"/>
      <c r="CD23" t="s">
        <v>194</v>
      </c>
      <c r="CJ23" t="s">
        <v>85</v>
      </c>
      <c r="CL23" t="s">
        <v>7</v>
      </c>
      <c r="CO23" s="505">
        <v>10</v>
      </c>
      <c r="CP23" s="505"/>
      <c r="CQ23" t="s">
        <v>6</v>
      </c>
      <c r="CS23" s="505">
        <v>2</v>
      </c>
      <c r="CT23" s="505"/>
      <c r="CU23" t="s">
        <v>5</v>
      </c>
      <c r="CW23" s="505">
        <v>10</v>
      </c>
      <c r="CX23" s="505"/>
      <c r="CY23" t="s">
        <v>4</v>
      </c>
    </row>
    <row r="24" spans="5:119" ht="18.75" customHeight="1">
      <c r="H24" t="s">
        <v>196</v>
      </c>
      <c r="N24" t="s">
        <v>85</v>
      </c>
      <c r="P24" s="719"/>
      <c r="Q24" s="719"/>
      <c r="R24" s="719"/>
      <c r="S24" s="719"/>
      <c r="T24" s="719"/>
      <c r="U24" s="719"/>
      <c r="V24" s="719"/>
      <c r="W24" s="719"/>
      <c r="X24" s="719"/>
      <c r="Y24" s="719"/>
      <c r="Z24" s="719"/>
      <c r="AA24" s="719"/>
      <c r="AB24" s="719"/>
      <c r="AC24" s="719"/>
      <c r="AD24" s="719"/>
      <c r="AE24" s="719"/>
      <c r="AF24" s="719"/>
      <c r="AG24" s="719"/>
      <c r="AH24" s="719"/>
      <c r="AI24" s="719"/>
      <c r="AJ24" s="719"/>
      <c r="AK24" s="719"/>
      <c r="AL24" s="719"/>
      <c r="AM24" s="719"/>
      <c r="AN24" s="719"/>
      <c r="AO24" s="719"/>
      <c r="AP24" s="719"/>
      <c r="AQ24" s="719"/>
      <c r="AR24" s="719"/>
      <c r="AS24" s="719"/>
      <c r="AY24" s="7"/>
      <c r="AZ24" s="7"/>
      <c r="BF24" s="7"/>
      <c r="BX24" s="7"/>
      <c r="CD24" t="s">
        <v>196</v>
      </c>
      <c r="CJ24" t="s">
        <v>85</v>
      </c>
      <c r="CL24" s="716" t="s">
        <v>512</v>
      </c>
      <c r="CM24" s="716"/>
      <c r="CN24" s="716"/>
      <c r="CO24" s="716"/>
      <c r="CP24" s="716"/>
      <c r="CQ24" s="716"/>
      <c r="CR24" s="716"/>
      <c r="CS24" s="716"/>
      <c r="CT24" s="716"/>
      <c r="CU24" s="716"/>
      <c r="CV24" s="716"/>
      <c r="CW24" s="716"/>
      <c r="CX24" s="716"/>
      <c r="CY24" s="716"/>
      <c r="CZ24" s="716"/>
      <c r="DA24" s="716"/>
      <c r="DB24" s="716"/>
      <c r="DC24" s="716"/>
      <c r="DD24" s="716"/>
      <c r="DE24" s="716"/>
      <c r="DF24" s="716"/>
      <c r="DG24" s="716"/>
      <c r="DH24" s="716"/>
      <c r="DI24" s="716"/>
      <c r="DJ24" s="716"/>
      <c r="DK24" s="716"/>
      <c r="DL24" s="716"/>
      <c r="DM24" s="716"/>
      <c r="DN24" s="716"/>
      <c r="DO24" s="716"/>
    </row>
    <row r="25" spans="5:119" ht="15.75" customHeight="1">
      <c r="AY25" s="7"/>
      <c r="AZ25" s="7"/>
      <c r="BF25" s="7"/>
      <c r="BX25" s="7"/>
    </row>
    <row r="26" spans="5:119" ht="18.75" customHeight="1">
      <c r="E26" t="s">
        <v>86</v>
      </c>
      <c r="AY26" s="7"/>
      <c r="AZ26" s="7"/>
      <c r="BF26" s="7"/>
      <c r="BX26" s="7"/>
      <c r="CA26" t="s">
        <v>86</v>
      </c>
    </row>
    <row r="27" spans="5:119" ht="18.75" customHeight="1">
      <c r="F27" s="256" t="s">
        <v>92</v>
      </c>
      <c r="G27" s="256"/>
      <c r="H27" s="256"/>
      <c r="I27" s="256"/>
      <c r="J27" s="256"/>
      <c r="K27" s="256"/>
      <c r="L27" s="256"/>
      <c r="M27" s="256"/>
      <c r="N27" s="256"/>
      <c r="O27" s="256"/>
      <c r="P27" s="256" t="s">
        <v>93</v>
      </c>
      <c r="Q27" s="256"/>
      <c r="R27" s="256"/>
      <c r="S27" s="256"/>
      <c r="T27" s="256"/>
      <c r="U27" s="256"/>
      <c r="V27" s="256"/>
      <c r="W27" s="256"/>
      <c r="X27" s="256"/>
      <c r="Y27" s="256"/>
      <c r="Z27" s="256"/>
      <c r="AA27" s="256"/>
      <c r="AB27" s="256"/>
      <c r="AC27" s="256"/>
      <c r="AD27" s="256"/>
      <c r="AE27" s="256" t="s">
        <v>94</v>
      </c>
      <c r="AF27" s="256"/>
      <c r="AG27" s="256"/>
      <c r="AH27" s="256"/>
      <c r="AI27" s="256"/>
      <c r="AJ27" s="256"/>
      <c r="AK27" s="256"/>
      <c r="AL27" s="256"/>
      <c r="AM27" s="256"/>
      <c r="AN27" s="256"/>
      <c r="AO27" s="256"/>
      <c r="AP27" s="256"/>
      <c r="AQ27" s="256"/>
      <c r="AR27" s="256"/>
      <c r="AY27" s="7"/>
      <c r="AZ27" s="7"/>
      <c r="BF27" s="7"/>
      <c r="BX27" s="7"/>
      <c r="CB27" s="256" t="s">
        <v>92</v>
      </c>
      <c r="CC27" s="256"/>
      <c r="CD27" s="256"/>
      <c r="CE27" s="256"/>
      <c r="CF27" s="256"/>
      <c r="CG27" s="256"/>
      <c r="CH27" s="256"/>
      <c r="CI27" s="256"/>
      <c r="CJ27" s="256"/>
      <c r="CK27" s="256"/>
      <c r="CL27" s="256" t="s">
        <v>93</v>
      </c>
      <c r="CM27" s="256"/>
      <c r="CN27" s="256"/>
      <c r="CO27" s="256"/>
      <c r="CP27" s="256"/>
      <c r="CQ27" s="256"/>
      <c r="CR27" s="256"/>
      <c r="CS27" s="256"/>
      <c r="CT27" s="256"/>
      <c r="CU27" s="256"/>
      <c r="CV27" s="256"/>
      <c r="CW27" s="256"/>
      <c r="CX27" s="256"/>
      <c r="CY27" s="256"/>
      <c r="CZ27" s="256"/>
      <c r="DA27" s="256" t="s">
        <v>94</v>
      </c>
      <c r="DB27" s="256"/>
      <c r="DC27" s="256"/>
      <c r="DD27" s="256"/>
      <c r="DE27" s="256"/>
      <c r="DF27" s="256"/>
      <c r="DG27" s="256"/>
      <c r="DH27" s="256"/>
      <c r="DI27" s="256"/>
      <c r="DJ27" s="256"/>
      <c r="DK27" s="256"/>
      <c r="DL27" s="256"/>
      <c r="DM27" s="256"/>
      <c r="DN27" s="256"/>
    </row>
    <row r="28" spans="5:119" ht="18.75" customHeight="1">
      <c r="F28" s="462" t="s">
        <v>87</v>
      </c>
      <c r="G28" s="462"/>
      <c r="H28" s="462"/>
      <c r="I28" s="462"/>
      <c r="J28" s="462"/>
      <c r="K28" s="462"/>
      <c r="L28" s="462"/>
      <c r="M28" s="462"/>
      <c r="N28" s="462"/>
      <c r="O28" s="462"/>
      <c r="P28" s="717" t="str">
        <f>IF(②申請書１!P26="","",②申請書１!P26)</f>
        <v/>
      </c>
      <c r="Q28" s="717"/>
      <c r="R28" s="717"/>
      <c r="S28" s="717"/>
      <c r="T28" s="717"/>
      <c r="U28" s="717"/>
      <c r="V28" s="717"/>
      <c r="W28" s="717"/>
      <c r="X28" s="717"/>
      <c r="Y28" s="717"/>
      <c r="Z28" s="717"/>
      <c r="AA28" s="717"/>
      <c r="AB28" s="717"/>
      <c r="AC28" s="717"/>
      <c r="AD28" s="717"/>
      <c r="AE28" s="717" t="str">
        <f>IF(②申請書１!AE26="","",②申請書１!AE26)</f>
        <v/>
      </c>
      <c r="AF28" s="717"/>
      <c r="AG28" s="717"/>
      <c r="AH28" s="717"/>
      <c r="AI28" s="717"/>
      <c r="AJ28" s="717"/>
      <c r="AK28" s="717"/>
      <c r="AL28" s="717"/>
      <c r="AM28" s="717"/>
      <c r="AN28" s="717"/>
      <c r="AO28" s="717"/>
      <c r="AP28" s="717"/>
      <c r="AQ28" s="717"/>
      <c r="AR28" s="717"/>
      <c r="AY28" s="7"/>
      <c r="AZ28" s="7"/>
      <c r="BF28" s="7"/>
      <c r="BX28" s="7"/>
      <c r="CB28" s="462" t="s">
        <v>87</v>
      </c>
      <c r="CC28" s="462"/>
      <c r="CD28" s="462"/>
      <c r="CE28" s="462"/>
      <c r="CF28" s="462"/>
      <c r="CG28" s="462"/>
      <c r="CH28" s="462"/>
      <c r="CI28" s="462"/>
      <c r="CJ28" s="462"/>
      <c r="CK28" s="462"/>
      <c r="CL28" s="470" t="s">
        <v>502</v>
      </c>
      <c r="CM28" s="470"/>
      <c r="CN28" s="470"/>
      <c r="CO28" s="470"/>
      <c r="CP28" s="470"/>
      <c r="CQ28" s="470"/>
      <c r="CR28" s="470"/>
      <c r="CS28" s="470"/>
      <c r="CT28" s="470"/>
      <c r="CU28" s="470"/>
      <c r="CV28" s="470"/>
      <c r="CW28" s="470"/>
      <c r="CX28" s="470"/>
      <c r="CY28" s="470"/>
      <c r="CZ28" s="470"/>
      <c r="DA28" s="470" t="s">
        <v>468</v>
      </c>
      <c r="DB28" s="470"/>
      <c r="DC28" s="470"/>
      <c r="DD28" s="470"/>
      <c r="DE28" s="470"/>
      <c r="DF28" s="470"/>
      <c r="DG28" s="470"/>
      <c r="DH28" s="470"/>
      <c r="DI28" s="470"/>
      <c r="DJ28" s="470"/>
      <c r="DK28" s="470"/>
      <c r="DL28" s="470"/>
      <c r="DM28" s="470"/>
      <c r="DN28" s="470"/>
    </row>
    <row r="29" spans="5:119" ht="36" customHeight="1">
      <c r="F29" s="296" t="s">
        <v>579</v>
      </c>
      <c r="G29" s="296"/>
      <c r="H29" s="296"/>
      <c r="I29" s="296"/>
      <c r="J29" s="296"/>
      <c r="K29" s="296"/>
      <c r="L29" s="296"/>
      <c r="M29" s="296"/>
      <c r="N29" s="296"/>
      <c r="O29" s="296"/>
      <c r="P29" s="503" t="str">
        <f>IF(②申請書１!P27="","",②申請書１!P27)</f>
        <v/>
      </c>
      <c r="Q29" s="503"/>
      <c r="R29" s="503"/>
      <c r="S29" s="503"/>
      <c r="T29" s="503"/>
      <c r="U29" s="503"/>
      <c r="V29" s="503"/>
      <c r="W29" s="503"/>
      <c r="X29" s="503"/>
      <c r="Y29" s="503"/>
      <c r="Z29" s="503"/>
      <c r="AA29" s="503"/>
      <c r="AB29" s="503"/>
      <c r="AC29" s="503"/>
      <c r="AD29" s="503"/>
      <c r="AE29" s="503" t="str">
        <f>IF(②申請書１!AE27="","",②申請書１!AE27)</f>
        <v/>
      </c>
      <c r="AF29" s="503"/>
      <c r="AG29" s="503"/>
      <c r="AH29" s="503"/>
      <c r="AI29" s="503"/>
      <c r="AJ29" s="503"/>
      <c r="AK29" s="503"/>
      <c r="AL29" s="503"/>
      <c r="AM29" s="503"/>
      <c r="AN29" s="503"/>
      <c r="AO29" s="503"/>
      <c r="AP29" s="503"/>
      <c r="AQ29" s="503"/>
      <c r="AR29" s="503"/>
      <c r="AY29" s="7"/>
      <c r="AZ29" s="7"/>
      <c r="BF29" s="7"/>
      <c r="BX29" s="7"/>
      <c r="CB29" s="296" t="s">
        <v>579</v>
      </c>
      <c r="CC29" s="296"/>
      <c r="CD29" s="296"/>
      <c r="CE29" s="296"/>
      <c r="CF29" s="296"/>
      <c r="CG29" s="296"/>
      <c r="CH29" s="296"/>
      <c r="CI29" s="296"/>
      <c r="CJ29" s="296"/>
      <c r="CK29" s="296"/>
      <c r="CL29" s="651" t="s">
        <v>465</v>
      </c>
      <c r="CM29" s="651"/>
      <c r="CN29" s="651"/>
      <c r="CO29" s="651"/>
      <c r="CP29" s="651"/>
      <c r="CQ29" s="651"/>
      <c r="CR29" s="651"/>
      <c r="CS29" s="651"/>
      <c r="CT29" s="651"/>
      <c r="CU29" s="651"/>
      <c r="CV29" s="651"/>
      <c r="CW29" s="651"/>
      <c r="CX29" s="651"/>
      <c r="CY29" s="651"/>
      <c r="CZ29" s="651"/>
      <c r="DA29" s="651" t="s">
        <v>469</v>
      </c>
      <c r="DB29" s="651"/>
      <c r="DC29" s="651"/>
      <c r="DD29" s="651"/>
      <c r="DE29" s="651"/>
      <c r="DF29" s="651"/>
      <c r="DG29" s="651"/>
      <c r="DH29" s="651"/>
      <c r="DI29" s="651"/>
      <c r="DJ29" s="651"/>
      <c r="DK29" s="651"/>
      <c r="DL29" s="651"/>
      <c r="DM29" s="651"/>
      <c r="DN29" s="651"/>
    </row>
    <row r="30" spans="5:119" ht="18.75" customHeight="1">
      <c r="F30" s="462" t="s">
        <v>88</v>
      </c>
      <c r="G30" s="462"/>
      <c r="H30" s="462"/>
      <c r="I30" s="462"/>
      <c r="J30" s="462"/>
      <c r="K30" s="462"/>
      <c r="L30" s="462"/>
      <c r="M30" s="462"/>
      <c r="N30" s="462"/>
      <c r="O30" s="462"/>
      <c r="P30" s="717" t="str">
        <f>IF(②申請書１!P28="","",②申請書１!P28)</f>
        <v/>
      </c>
      <c r="Q30" s="717"/>
      <c r="R30" s="717"/>
      <c r="S30" s="717"/>
      <c r="T30" s="717"/>
      <c r="U30" s="717"/>
      <c r="V30" s="717"/>
      <c r="W30" s="717"/>
      <c r="X30" s="717"/>
      <c r="Y30" s="717"/>
      <c r="Z30" s="717"/>
      <c r="AA30" s="717"/>
      <c r="AB30" s="717"/>
      <c r="AC30" s="717"/>
      <c r="AD30" s="717"/>
      <c r="AE30" s="717" t="str">
        <f>IF(②申請書１!AE28="","",②申請書１!AE28)</f>
        <v/>
      </c>
      <c r="AF30" s="717"/>
      <c r="AG30" s="717"/>
      <c r="AH30" s="717"/>
      <c r="AI30" s="717"/>
      <c r="AJ30" s="717"/>
      <c r="AK30" s="717"/>
      <c r="AL30" s="717"/>
      <c r="AM30" s="717"/>
      <c r="AN30" s="717"/>
      <c r="AO30" s="717"/>
      <c r="AP30" s="717"/>
      <c r="AQ30" s="717"/>
      <c r="AR30" s="717"/>
      <c r="AY30" s="7"/>
      <c r="AZ30" s="7"/>
      <c r="BF30" s="7"/>
      <c r="BX30" s="7"/>
      <c r="CB30" s="462" t="s">
        <v>88</v>
      </c>
      <c r="CC30" s="462"/>
      <c r="CD30" s="462"/>
      <c r="CE30" s="462"/>
      <c r="CF30" s="462"/>
      <c r="CG30" s="462"/>
      <c r="CH30" s="462"/>
      <c r="CI30" s="462"/>
      <c r="CJ30" s="462"/>
      <c r="CK30" s="462"/>
      <c r="CL30" s="470" t="s">
        <v>505</v>
      </c>
      <c r="CM30" s="470"/>
      <c r="CN30" s="470"/>
      <c r="CO30" s="470"/>
      <c r="CP30" s="470"/>
      <c r="CQ30" s="470"/>
      <c r="CR30" s="470"/>
      <c r="CS30" s="470"/>
      <c r="CT30" s="470"/>
      <c r="CU30" s="470"/>
      <c r="CV30" s="470"/>
      <c r="CW30" s="470"/>
      <c r="CX30" s="470"/>
      <c r="CY30" s="470"/>
      <c r="CZ30" s="470"/>
      <c r="DA30" s="470" t="s">
        <v>461</v>
      </c>
      <c r="DB30" s="470"/>
      <c r="DC30" s="470"/>
      <c r="DD30" s="470"/>
      <c r="DE30" s="470"/>
      <c r="DF30" s="470"/>
      <c r="DG30" s="470"/>
      <c r="DH30" s="470"/>
      <c r="DI30" s="470"/>
      <c r="DJ30" s="470"/>
      <c r="DK30" s="470"/>
      <c r="DL30" s="470"/>
      <c r="DM30" s="470"/>
      <c r="DN30" s="470"/>
    </row>
    <row r="31" spans="5:119" ht="39" customHeight="1">
      <c r="F31" s="297" t="s">
        <v>75</v>
      </c>
      <c r="G31" s="297"/>
      <c r="H31" s="297"/>
      <c r="I31" s="297"/>
      <c r="J31" s="297"/>
      <c r="K31" s="297"/>
      <c r="L31" s="297"/>
      <c r="M31" s="297"/>
      <c r="N31" s="297"/>
      <c r="O31" s="297"/>
      <c r="P31" s="503" t="str">
        <f>IF(②申請書１!P29="","",②申請書１!P29)</f>
        <v/>
      </c>
      <c r="Q31" s="503"/>
      <c r="R31" s="503"/>
      <c r="S31" s="503"/>
      <c r="T31" s="503"/>
      <c r="U31" s="503"/>
      <c r="V31" s="503"/>
      <c r="W31" s="503"/>
      <c r="X31" s="503"/>
      <c r="Y31" s="503"/>
      <c r="Z31" s="503"/>
      <c r="AA31" s="503"/>
      <c r="AB31" s="503"/>
      <c r="AC31" s="503"/>
      <c r="AD31" s="503"/>
      <c r="AE31" s="503" t="str">
        <f>IF(②申請書１!AE29="","",②申請書１!AE29)</f>
        <v/>
      </c>
      <c r="AF31" s="503"/>
      <c r="AG31" s="503"/>
      <c r="AH31" s="503"/>
      <c r="AI31" s="503"/>
      <c r="AJ31" s="503"/>
      <c r="AK31" s="503"/>
      <c r="AL31" s="503"/>
      <c r="AM31" s="503"/>
      <c r="AN31" s="503"/>
      <c r="AO31" s="503"/>
      <c r="AP31" s="503"/>
      <c r="AQ31" s="503"/>
      <c r="AR31" s="503"/>
      <c r="AY31" s="7"/>
      <c r="AZ31" s="7"/>
      <c r="BF31" s="7"/>
      <c r="BX31" s="7"/>
      <c r="CB31" s="297" t="s">
        <v>75</v>
      </c>
      <c r="CC31" s="297"/>
      <c r="CD31" s="297"/>
      <c r="CE31" s="297"/>
      <c r="CF31" s="297"/>
      <c r="CG31" s="297"/>
      <c r="CH31" s="297"/>
      <c r="CI31" s="297"/>
      <c r="CJ31" s="297"/>
      <c r="CK31" s="297"/>
      <c r="CL31" s="651" t="s">
        <v>504</v>
      </c>
      <c r="CM31" s="651"/>
      <c r="CN31" s="651"/>
      <c r="CO31" s="651"/>
      <c r="CP31" s="651"/>
      <c r="CQ31" s="651"/>
      <c r="CR31" s="651"/>
      <c r="CS31" s="651"/>
      <c r="CT31" s="651"/>
      <c r="CU31" s="651"/>
      <c r="CV31" s="651"/>
      <c r="CW31" s="651"/>
      <c r="CX31" s="651"/>
      <c r="CY31" s="651"/>
      <c r="CZ31" s="651"/>
      <c r="DA31" s="651" t="s">
        <v>462</v>
      </c>
      <c r="DB31" s="651"/>
      <c r="DC31" s="651"/>
      <c r="DD31" s="651"/>
      <c r="DE31" s="651"/>
      <c r="DF31" s="651"/>
      <c r="DG31" s="651"/>
      <c r="DH31" s="651"/>
      <c r="DI31" s="651"/>
      <c r="DJ31" s="651"/>
      <c r="DK31" s="651"/>
      <c r="DL31" s="651"/>
      <c r="DM31" s="651"/>
      <c r="DN31" s="651"/>
    </row>
    <row r="32" spans="5:119" ht="18.75" customHeight="1">
      <c r="F32" s="462" t="s">
        <v>89</v>
      </c>
      <c r="G32" s="462"/>
      <c r="H32" s="462"/>
      <c r="I32" s="462"/>
      <c r="J32" s="462"/>
      <c r="K32" s="462"/>
      <c r="L32" s="462"/>
      <c r="M32" s="462"/>
      <c r="N32" s="462"/>
      <c r="O32" s="462"/>
      <c r="P32" s="717" t="str">
        <f>IF(②申請書１!P30="","",②申請書１!P30)</f>
        <v/>
      </c>
      <c r="Q32" s="717"/>
      <c r="R32" s="717"/>
      <c r="S32" s="717"/>
      <c r="T32" s="717"/>
      <c r="U32" s="717"/>
      <c r="V32" s="717"/>
      <c r="W32" s="717"/>
      <c r="X32" s="717"/>
      <c r="Y32" s="717"/>
      <c r="Z32" s="717"/>
      <c r="AA32" s="717"/>
      <c r="AB32" s="717"/>
      <c r="AC32" s="717"/>
      <c r="AD32" s="717"/>
      <c r="AE32" s="717" t="str">
        <f>IF(②申請書１!AE30="","",②申請書１!AE30)</f>
        <v/>
      </c>
      <c r="AF32" s="717"/>
      <c r="AG32" s="717"/>
      <c r="AH32" s="717"/>
      <c r="AI32" s="717"/>
      <c r="AJ32" s="717"/>
      <c r="AK32" s="717"/>
      <c r="AL32" s="717"/>
      <c r="AM32" s="717"/>
      <c r="AN32" s="717"/>
      <c r="AO32" s="717"/>
      <c r="AP32" s="717"/>
      <c r="AQ32" s="717"/>
      <c r="AR32" s="717"/>
      <c r="AY32" s="7"/>
      <c r="AZ32" s="7"/>
      <c r="BF32" s="7"/>
      <c r="BX32" s="7"/>
      <c r="CB32" s="462" t="s">
        <v>89</v>
      </c>
      <c r="CC32" s="462"/>
      <c r="CD32" s="462"/>
      <c r="CE32" s="462"/>
      <c r="CF32" s="462"/>
      <c r="CG32" s="462"/>
      <c r="CH32" s="462"/>
      <c r="CI32" s="462"/>
      <c r="CJ32" s="462"/>
      <c r="CK32" s="462"/>
      <c r="CL32" s="470" t="s">
        <v>503</v>
      </c>
      <c r="CM32" s="470"/>
      <c r="CN32" s="470"/>
      <c r="CO32" s="470"/>
      <c r="CP32" s="470"/>
      <c r="CQ32" s="470"/>
      <c r="CR32" s="470"/>
      <c r="CS32" s="470"/>
      <c r="CT32" s="470"/>
      <c r="CU32" s="470"/>
      <c r="CV32" s="470"/>
      <c r="CW32" s="470"/>
      <c r="CX32" s="470"/>
      <c r="CY32" s="470"/>
      <c r="CZ32" s="470"/>
      <c r="DA32" s="470" t="s">
        <v>466</v>
      </c>
      <c r="DB32" s="470"/>
      <c r="DC32" s="470"/>
      <c r="DD32" s="470"/>
      <c r="DE32" s="470"/>
      <c r="DF32" s="470"/>
      <c r="DG32" s="470"/>
      <c r="DH32" s="470"/>
      <c r="DI32" s="470"/>
      <c r="DJ32" s="470"/>
      <c r="DK32" s="470"/>
      <c r="DL32" s="470"/>
      <c r="DM32" s="470"/>
      <c r="DN32" s="470"/>
    </row>
    <row r="33" spans="1:119" ht="18.75" customHeight="1">
      <c r="F33" s="462" t="s">
        <v>90</v>
      </c>
      <c r="G33" s="462"/>
      <c r="H33" s="462"/>
      <c r="I33" s="462"/>
      <c r="J33" s="462"/>
      <c r="K33" s="462"/>
      <c r="L33" s="462"/>
      <c r="M33" s="462"/>
      <c r="N33" s="462"/>
      <c r="O33" s="462"/>
      <c r="P33" s="717" t="str">
        <f>IF(②申請書１!P31="","",②申請書１!P31)</f>
        <v/>
      </c>
      <c r="Q33" s="717"/>
      <c r="R33" s="717"/>
      <c r="S33" s="717"/>
      <c r="T33" s="717"/>
      <c r="U33" s="717"/>
      <c r="V33" s="717"/>
      <c r="W33" s="717"/>
      <c r="X33" s="717"/>
      <c r="Y33" s="717"/>
      <c r="Z33" s="717"/>
      <c r="AA33" s="717"/>
      <c r="AB33" s="717"/>
      <c r="AC33" s="717"/>
      <c r="AD33" s="717"/>
      <c r="AE33" s="717" t="str">
        <f>IF(②申請書１!AE31="","",②申請書１!AE31)</f>
        <v/>
      </c>
      <c r="AF33" s="717"/>
      <c r="AG33" s="717"/>
      <c r="AH33" s="717"/>
      <c r="AI33" s="717"/>
      <c r="AJ33" s="717"/>
      <c r="AK33" s="717"/>
      <c r="AL33" s="717"/>
      <c r="AM33" s="717"/>
      <c r="AN33" s="717"/>
      <c r="AO33" s="717"/>
      <c r="AP33" s="717"/>
      <c r="AQ33" s="717"/>
      <c r="AR33" s="717"/>
      <c r="AY33" s="7"/>
      <c r="AZ33" s="7"/>
      <c r="BF33" s="7"/>
      <c r="BX33" s="7"/>
      <c r="CB33" s="462" t="s">
        <v>90</v>
      </c>
      <c r="CC33" s="462"/>
      <c r="CD33" s="462"/>
      <c r="CE33" s="462"/>
      <c r="CF33" s="462"/>
      <c r="CG33" s="462"/>
      <c r="CH33" s="462"/>
      <c r="CI33" s="462"/>
      <c r="CJ33" s="462"/>
      <c r="CK33" s="462"/>
      <c r="CL33" s="470" t="s">
        <v>417</v>
      </c>
      <c r="CM33" s="470"/>
      <c r="CN33" s="470"/>
      <c r="CO33" s="470"/>
      <c r="CP33" s="470"/>
      <c r="CQ33" s="470"/>
      <c r="CR33" s="470"/>
      <c r="CS33" s="470"/>
      <c r="CT33" s="470"/>
      <c r="CU33" s="470"/>
      <c r="CV33" s="470"/>
      <c r="CW33" s="470"/>
      <c r="CX33" s="470"/>
      <c r="CY33" s="470"/>
      <c r="CZ33" s="470"/>
      <c r="DA33" s="470" t="s">
        <v>417</v>
      </c>
      <c r="DB33" s="470"/>
      <c r="DC33" s="470"/>
      <c r="DD33" s="470"/>
      <c r="DE33" s="470"/>
      <c r="DF33" s="470"/>
      <c r="DG33" s="470"/>
      <c r="DH33" s="470"/>
      <c r="DI33" s="470"/>
      <c r="DJ33" s="470"/>
      <c r="DK33" s="470"/>
      <c r="DL33" s="470"/>
      <c r="DM33" s="470"/>
      <c r="DN33" s="470"/>
    </row>
    <row r="34" spans="1:119" ht="38.25" customHeight="1">
      <c r="F34" s="297" t="s">
        <v>91</v>
      </c>
      <c r="G34" s="297"/>
      <c r="H34" s="297"/>
      <c r="I34" s="297"/>
      <c r="J34" s="297"/>
      <c r="K34" s="297"/>
      <c r="L34" s="297"/>
      <c r="M34" s="297"/>
      <c r="N34" s="297"/>
      <c r="O34" s="297"/>
      <c r="P34" s="653" t="str">
        <f>IF(②申請書１!P32="","",②申請書１!P32)</f>
        <v/>
      </c>
      <c r="Q34" s="653"/>
      <c r="R34" s="653"/>
      <c r="S34" s="653"/>
      <c r="T34" s="653"/>
      <c r="U34" s="653"/>
      <c r="V34" s="653"/>
      <c r="W34" s="653"/>
      <c r="X34" s="653"/>
      <c r="Y34" s="653"/>
      <c r="Z34" s="653"/>
      <c r="AA34" s="653"/>
      <c r="AB34" s="653"/>
      <c r="AC34" s="653"/>
      <c r="AD34" s="653"/>
      <c r="AE34" s="653" t="str">
        <f>IF(②申請書１!AE32="","",②申請書１!AE32)</f>
        <v/>
      </c>
      <c r="AF34" s="653"/>
      <c r="AG34" s="653"/>
      <c r="AH34" s="653"/>
      <c r="AI34" s="653"/>
      <c r="AJ34" s="653"/>
      <c r="AK34" s="653"/>
      <c r="AL34" s="653"/>
      <c r="AM34" s="653"/>
      <c r="AN34" s="653"/>
      <c r="AO34" s="653"/>
      <c r="AP34" s="653"/>
      <c r="AQ34" s="653"/>
      <c r="AR34" s="653"/>
      <c r="AY34" s="7"/>
      <c r="AZ34" s="7"/>
      <c r="BF34" s="7"/>
      <c r="BX34" s="7"/>
      <c r="CB34" s="462" t="s">
        <v>91</v>
      </c>
      <c r="CC34" s="462"/>
      <c r="CD34" s="462"/>
      <c r="CE34" s="462"/>
      <c r="CF34" s="462"/>
      <c r="CG34" s="462"/>
      <c r="CH34" s="462"/>
      <c r="CI34" s="462"/>
      <c r="CJ34" s="462"/>
      <c r="CK34" s="462"/>
      <c r="CL34" s="470" t="s">
        <v>467</v>
      </c>
      <c r="CM34" s="470"/>
      <c r="CN34" s="470"/>
      <c r="CO34" s="470"/>
      <c r="CP34" s="470"/>
      <c r="CQ34" s="470"/>
      <c r="CR34" s="470"/>
      <c r="CS34" s="470"/>
      <c r="CT34" s="470"/>
      <c r="CU34" s="470"/>
      <c r="CV34" s="470"/>
      <c r="CW34" s="470"/>
      <c r="CX34" s="470"/>
      <c r="CY34" s="470"/>
      <c r="CZ34" s="470"/>
      <c r="DA34" s="470" t="s">
        <v>467</v>
      </c>
      <c r="DB34" s="470"/>
      <c r="DC34" s="470"/>
      <c r="DD34" s="470"/>
      <c r="DE34" s="470"/>
      <c r="DF34" s="470"/>
      <c r="DG34" s="470"/>
      <c r="DH34" s="470"/>
      <c r="DI34" s="470"/>
      <c r="DJ34" s="470"/>
      <c r="DK34" s="470"/>
      <c r="DL34" s="470"/>
      <c r="DM34" s="470"/>
      <c r="DN34" s="470"/>
    </row>
    <row r="35" spans="1:119" ht="18.75" customHeight="1">
      <c r="AY35" s="7"/>
      <c r="AZ35" s="7"/>
      <c r="BF35" s="7"/>
      <c r="BX35" s="7"/>
    </row>
    <row r="36" spans="1:119" ht="18.75" customHeight="1">
      <c r="E36" t="s">
        <v>197</v>
      </c>
      <c r="AY36" s="7"/>
      <c r="AZ36" s="7"/>
      <c r="BF36" s="7"/>
      <c r="BX36" s="7"/>
      <c r="CA36" t="s">
        <v>197</v>
      </c>
    </row>
    <row r="37" spans="1:119" ht="18.75" customHeight="1">
      <c r="E37" t="s">
        <v>198</v>
      </c>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7"/>
      <c r="CA37" t="s">
        <v>198</v>
      </c>
    </row>
    <row r="38" spans="1:119">
      <c r="E38" s="256" t="s">
        <v>12</v>
      </c>
      <c r="F38" s="256"/>
      <c r="G38" s="256"/>
      <c r="H38" s="256"/>
      <c r="I38" s="256"/>
      <c r="J38" s="256"/>
      <c r="K38" s="256"/>
      <c r="L38" s="256"/>
      <c r="M38" s="256"/>
      <c r="N38" s="256"/>
      <c r="O38" s="256"/>
      <c r="P38" s="256"/>
      <c r="Q38" s="482" t="str">
        <f>IF(②申請書１!Q37="","",②申請書１!Q37)</f>
        <v/>
      </c>
      <c r="R38" s="483"/>
      <c r="S38" s="483"/>
      <c r="T38" s="483"/>
      <c r="U38" s="483"/>
      <c r="V38" s="483"/>
      <c r="W38" s="483"/>
      <c r="X38" s="483"/>
      <c r="Y38" s="483"/>
      <c r="Z38" s="483"/>
      <c r="AA38" s="483"/>
      <c r="AB38" s="483"/>
      <c r="AC38" s="483"/>
      <c r="AD38" s="483"/>
      <c r="AE38" s="483"/>
      <c r="AF38" s="483"/>
      <c r="AG38" s="483"/>
      <c r="AH38" s="483"/>
      <c r="AI38" s="483"/>
      <c r="AJ38" s="483"/>
      <c r="AK38" s="483"/>
      <c r="AL38" s="483"/>
      <c r="AM38" s="483"/>
      <c r="AN38" s="483"/>
      <c r="AO38" s="483"/>
      <c r="AP38" s="483"/>
      <c r="AQ38" s="483"/>
      <c r="AR38" s="483"/>
      <c r="AS38" s="484"/>
      <c r="AW38" s="89"/>
      <c r="CA38" s="256" t="s">
        <v>12</v>
      </c>
      <c r="CB38" s="256"/>
      <c r="CC38" s="256"/>
      <c r="CD38" s="256"/>
      <c r="CE38" s="256"/>
      <c r="CF38" s="256"/>
      <c r="CG38" s="256"/>
      <c r="CH38" s="256"/>
      <c r="CI38" s="256"/>
      <c r="CJ38" s="256"/>
      <c r="CK38" s="256"/>
      <c r="CL38" s="256"/>
      <c r="CM38" s="475" t="s">
        <v>276</v>
      </c>
      <c r="CN38" s="476"/>
      <c r="CO38" s="476"/>
      <c r="CP38" s="476"/>
      <c r="CQ38" s="476"/>
      <c r="CR38" s="476"/>
      <c r="CS38" s="476"/>
      <c r="CT38" s="476"/>
      <c r="CU38" s="476"/>
      <c r="CV38" s="476"/>
      <c r="CW38" s="476"/>
      <c r="CX38" s="476"/>
      <c r="CY38" s="476"/>
      <c r="CZ38" s="476"/>
      <c r="DA38" s="476"/>
      <c r="DB38" s="476"/>
      <c r="DC38" s="476"/>
      <c r="DD38" s="476"/>
      <c r="DE38" s="476"/>
      <c r="DF38" s="476"/>
      <c r="DG38" s="476"/>
      <c r="DH38" s="476"/>
      <c r="DI38" s="476"/>
      <c r="DJ38" s="476"/>
      <c r="DK38" s="476"/>
      <c r="DL38" s="476"/>
      <c r="DM38" s="476"/>
      <c r="DN38" s="476"/>
      <c r="DO38" s="477"/>
    </row>
    <row r="39" spans="1:119">
      <c r="E39" s="256" t="s">
        <v>13</v>
      </c>
      <c r="F39" s="256"/>
      <c r="G39" s="256"/>
      <c r="H39" s="256"/>
      <c r="I39" s="256"/>
      <c r="J39" s="256"/>
      <c r="K39" s="256"/>
      <c r="L39" s="256"/>
      <c r="M39" s="256"/>
      <c r="N39" s="256"/>
      <c r="O39" s="256"/>
      <c r="P39" s="256"/>
      <c r="Q39" s="482" t="str">
        <f>IF(②申請書１!Q38="","",②申請書１!Q38)</f>
        <v/>
      </c>
      <c r="R39" s="483"/>
      <c r="S39" s="483"/>
      <c r="T39" s="483"/>
      <c r="U39" s="483"/>
      <c r="V39" s="483"/>
      <c r="W39" s="483"/>
      <c r="X39" s="483"/>
      <c r="Y39" s="483"/>
      <c r="Z39" s="483"/>
      <c r="AA39" s="483"/>
      <c r="AB39" s="483"/>
      <c r="AC39" s="483"/>
      <c r="AD39" s="483"/>
      <c r="AE39" s="483"/>
      <c r="AF39" s="483"/>
      <c r="AG39" s="483"/>
      <c r="AH39" s="483"/>
      <c r="AI39" s="483"/>
      <c r="AJ39" s="483"/>
      <c r="AK39" s="483"/>
      <c r="AL39" s="483"/>
      <c r="AM39" s="483"/>
      <c r="AN39" s="483"/>
      <c r="AO39" s="483"/>
      <c r="AP39" s="483"/>
      <c r="AQ39" s="483"/>
      <c r="AR39" s="483"/>
      <c r="AS39" s="484"/>
      <c r="CA39" s="256" t="s">
        <v>13</v>
      </c>
      <c r="CB39" s="256"/>
      <c r="CC39" s="256"/>
      <c r="CD39" s="256"/>
      <c r="CE39" s="256"/>
      <c r="CF39" s="256"/>
      <c r="CG39" s="256"/>
      <c r="CH39" s="256"/>
      <c r="CI39" s="256"/>
      <c r="CJ39" s="256"/>
      <c r="CK39" s="256"/>
      <c r="CL39" s="256"/>
      <c r="CM39" s="475" t="s">
        <v>329</v>
      </c>
      <c r="CN39" s="476"/>
      <c r="CO39" s="476"/>
      <c r="CP39" s="476"/>
      <c r="CQ39" s="476"/>
      <c r="CR39" s="476"/>
      <c r="CS39" s="476"/>
      <c r="CT39" s="476"/>
      <c r="CU39" s="476"/>
      <c r="CV39" s="476"/>
      <c r="CW39" s="476"/>
      <c r="CX39" s="476"/>
      <c r="CY39" s="476"/>
      <c r="CZ39" s="476"/>
      <c r="DA39" s="476"/>
      <c r="DB39" s="476"/>
      <c r="DC39" s="476"/>
      <c r="DD39" s="476"/>
      <c r="DE39" s="476"/>
      <c r="DF39" s="476"/>
      <c r="DG39" s="476"/>
      <c r="DH39" s="476"/>
      <c r="DI39" s="476"/>
      <c r="DJ39" s="476"/>
      <c r="DK39" s="476"/>
      <c r="DL39" s="476"/>
      <c r="DM39" s="476"/>
      <c r="DN39" s="476"/>
      <c r="DO39" s="477"/>
    </row>
    <row r="40" spans="1:119">
      <c r="E40" s="256" t="s">
        <v>14</v>
      </c>
      <c r="F40" s="256"/>
      <c r="G40" s="256"/>
      <c r="H40" s="256"/>
      <c r="I40" s="256"/>
      <c r="J40" s="256"/>
      <c r="K40" s="256"/>
      <c r="L40" s="256"/>
      <c r="M40" s="256"/>
      <c r="N40" s="256"/>
      <c r="O40" s="256"/>
      <c r="P40" s="256"/>
      <c r="Q40" s="482" t="str">
        <f>IF(②申請書１!Q39="","",②申請書１!Q39)</f>
        <v/>
      </c>
      <c r="R40" s="483"/>
      <c r="S40" s="483"/>
      <c r="T40" s="483"/>
      <c r="U40" s="483"/>
      <c r="V40" s="483"/>
      <c r="W40" s="483"/>
      <c r="X40" s="483"/>
      <c r="Y40" s="483"/>
      <c r="Z40" s="483"/>
      <c r="AA40" s="483"/>
      <c r="AB40" s="483"/>
      <c r="AC40" s="483"/>
      <c r="AD40" s="483"/>
      <c r="AE40" s="483"/>
      <c r="AF40" s="483"/>
      <c r="AG40" s="483"/>
      <c r="AH40" s="483"/>
      <c r="AI40" s="483"/>
      <c r="AJ40" s="483"/>
      <c r="AK40" s="483"/>
      <c r="AL40" s="483"/>
      <c r="AM40" s="483"/>
      <c r="AN40" s="483"/>
      <c r="AO40" s="483"/>
      <c r="AP40" s="483"/>
      <c r="AQ40" s="483"/>
      <c r="AR40" s="483"/>
      <c r="AS40" s="484"/>
      <c r="CA40" s="256" t="s">
        <v>14</v>
      </c>
      <c r="CB40" s="256"/>
      <c r="CC40" s="256"/>
      <c r="CD40" s="256"/>
      <c r="CE40" s="256"/>
      <c r="CF40" s="256"/>
      <c r="CG40" s="256"/>
      <c r="CH40" s="256"/>
      <c r="CI40" s="256"/>
      <c r="CJ40" s="256"/>
      <c r="CK40" s="256"/>
      <c r="CL40" s="256"/>
      <c r="CM40" s="475" t="s">
        <v>347</v>
      </c>
      <c r="CN40" s="476"/>
      <c r="CO40" s="476"/>
      <c r="CP40" s="476"/>
      <c r="CQ40" s="476"/>
      <c r="CR40" s="476"/>
      <c r="CS40" s="476"/>
      <c r="CT40" s="476"/>
      <c r="CU40" s="476"/>
      <c r="CV40" s="476"/>
      <c r="CW40" s="476"/>
      <c r="CX40" s="476"/>
      <c r="CY40" s="476"/>
      <c r="CZ40" s="476"/>
      <c r="DA40" s="476"/>
      <c r="DB40" s="476"/>
      <c r="DC40" s="476"/>
      <c r="DD40" s="476"/>
      <c r="DE40" s="476"/>
      <c r="DF40" s="476"/>
      <c r="DG40" s="476"/>
      <c r="DH40" s="476"/>
      <c r="DI40" s="476"/>
      <c r="DJ40" s="476"/>
      <c r="DK40" s="476"/>
      <c r="DL40" s="476"/>
      <c r="DM40" s="476"/>
      <c r="DN40" s="476"/>
      <c r="DO40" s="477"/>
    </row>
    <row r="41" spans="1:119">
      <c r="E41" s="256" t="s">
        <v>15</v>
      </c>
      <c r="F41" s="256"/>
      <c r="G41" s="256"/>
      <c r="H41" s="256"/>
      <c r="I41" s="256"/>
      <c r="J41" s="256"/>
      <c r="K41" s="256"/>
      <c r="L41" s="256"/>
      <c r="M41" s="256"/>
      <c r="N41" s="256"/>
      <c r="O41" s="256"/>
      <c r="P41" s="256"/>
      <c r="Q41" s="482" t="str">
        <f>IF(②申請書１!Q40="","",②申請書１!Q40)</f>
        <v/>
      </c>
      <c r="R41" s="483"/>
      <c r="S41" s="483"/>
      <c r="T41" s="483"/>
      <c r="U41" s="483"/>
      <c r="V41" s="483"/>
      <c r="W41" s="483"/>
      <c r="X41" s="483"/>
      <c r="Y41" s="483"/>
      <c r="Z41" s="483"/>
      <c r="AA41" s="483"/>
      <c r="AB41" s="483"/>
      <c r="AC41" s="483"/>
      <c r="AD41" s="483"/>
      <c r="AE41" s="483"/>
      <c r="AF41" s="483"/>
      <c r="AG41" s="483"/>
      <c r="AH41" s="483"/>
      <c r="AI41" s="483"/>
      <c r="AJ41" s="483"/>
      <c r="AK41" s="483"/>
      <c r="AL41" s="483"/>
      <c r="AM41" s="483"/>
      <c r="AN41" s="483"/>
      <c r="AO41" s="483"/>
      <c r="AP41" s="483"/>
      <c r="AQ41" s="483"/>
      <c r="AR41" s="483"/>
      <c r="AS41" s="484"/>
      <c r="CA41" s="256" t="s">
        <v>15</v>
      </c>
      <c r="CB41" s="256"/>
      <c r="CC41" s="256"/>
      <c r="CD41" s="256"/>
      <c r="CE41" s="256"/>
      <c r="CF41" s="256"/>
      <c r="CG41" s="256"/>
      <c r="CH41" s="256"/>
      <c r="CI41" s="256"/>
      <c r="CJ41" s="256"/>
      <c r="CK41" s="256"/>
      <c r="CL41" s="256"/>
      <c r="CM41" s="475"/>
      <c r="CN41" s="476"/>
      <c r="CO41" s="476"/>
      <c r="CP41" s="476"/>
      <c r="CQ41" s="476"/>
      <c r="CR41" s="476"/>
      <c r="CS41" s="476"/>
      <c r="CT41" s="476"/>
      <c r="CU41" s="476"/>
      <c r="CV41" s="476"/>
      <c r="CW41" s="476"/>
      <c r="CX41" s="476"/>
      <c r="CY41" s="476"/>
      <c r="CZ41" s="476"/>
      <c r="DA41" s="476"/>
      <c r="DB41" s="476"/>
      <c r="DC41" s="476"/>
      <c r="DD41" s="476"/>
      <c r="DE41" s="476"/>
      <c r="DF41" s="476"/>
      <c r="DG41" s="476"/>
      <c r="DH41" s="476"/>
      <c r="DI41" s="476"/>
      <c r="DJ41" s="476"/>
      <c r="DK41" s="476"/>
      <c r="DL41" s="476"/>
      <c r="DM41" s="476"/>
      <c r="DN41" s="476"/>
      <c r="DO41" s="477"/>
    </row>
    <row r="42" spans="1:119">
      <c r="E42" s="256" t="s">
        <v>16</v>
      </c>
      <c r="F42" s="256"/>
      <c r="G42" s="256"/>
      <c r="H42" s="256"/>
      <c r="I42" s="256"/>
      <c r="J42" s="256"/>
      <c r="K42" s="256"/>
      <c r="L42" s="256"/>
      <c r="M42" s="256"/>
      <c r="N42" s="256"/>
      <c r="O42" s="256"/>
      <c r="P42" s="256"/>
      <c r="Q42" s="482" t="str">
        <f>IF(②申請書１!Q41="","",②申請書１!Q41)</f>
        <v/>
      </c>
      <c r="R42" s="483"/>
      <c r="S42" s="483"/>
      <c r="T42" s="483"/>
      <c r="U42" s="483"/>
      <c r="V42" s="483"/>
      <c r="W42" s="483"/>
      <c r="X42" s="483"/>
      <c r="Y42" s="483"/>
      <c r="Z42" s="483"/>
      <c r="AA42" s="483"/>
      <c r="AB42" s="483"/>
      <c r="AC42" s="483"/>
      <c r="AD42" s="483"/>
      <c r="AE42" s="483"/>
      <c r="AF42" s="483"/>
      <c r="AG42" s="483"/>
      <c r="AH42" s="483"/>
      <c r="AI42" s="483"/>
      <c r="AJ42" s="483"/>
      <c r="AK42" s="483"/>
      <c r="AL42" s="483"/>
      <c r="AM42" s="483"/>
      <c r="AN42" s="483"/>
      <c r="AO42" s="483"/>
      <c r="AP42" s="483"/>
      <c r="AQ42" s="483"/>
      <c r="AR42" s="483"/>
      <c r="AS42" s="484"/>
      <c r="CA42" s="256" t="s">
        <v>16</v>
      </c>
      <c r="CB42" s="256"/>
      <c r="CC42" s="256"/>
      <c r="CD42" s="256"/>
      <c r="CE42" s="256"/>
      <c r="CF42" s="256"/>
      <c r="CG42" s="256"/>
      <c r="CH42" s="256"/>
      <c r="CI42" s="256"/>
      <c r="CJ42" s="256"/>
      <c r="CK42" s="256"/>
      <c r="CL42" s="256"/>
      <c r="CM42" s="475" t="s">
        <v>348</v>
      </c>
      <c r="CN42" s="476"/>
      <c r="CO42" s="476"/>
      <c r="CP42" s="476"/>
      <c r="CQ42" s="476"/>
      <c r="CR42" s="476"/>
      <c r="CS42" s="476"/>
      <c r="CT42" s="476"/>
      <c r="CU42" s="476"/>
      <c r="CV42" s="476"/>
      <c r="CW42" s="476"/>
      <c r="CX42" s="476"/>
      <c r="CY42" s="476"/>
      <c r="CZ42" s="476"/>
      <c r="DA42" s="476"/>
      <c r="DB42" s="476"/>
      <c r="DC42" s="476"/>
      <c r="DD42" s="476"/>
      <c r="DE42" s="476"/>
      <c r="DF42" s="476"/>
      <c r="DG42" s="476"/>
      <c r="DH42" s="476"/>
      <c r="DI42" s="476"/>
      <c r="DJ42" s="476"/>
      <c r="DK42" s="476"/>
      <c r="DL42" s="476"/>
      <c r="DM42" s="476"/>
      <c r="DN42" s="476"/>
      <c r="DO42" s="477"/>
    </row>
    <row r="43" spans="1:119" ht="266.25" customHeight="1">
      <c r="E43" s="252" t="s">
        <v>681</v>
      </c>
      <c r="F43" s="253"/>
      <c r="G43" s="253"/>
      <c r="H43" s="253"/>
      <c r="I43" s="253"/>
      <c r="J43" s="253"/>
      <c r="K43" s="253"/>
      <c r="L43" s="253"/>
      <c r="M43" s="253"/>
      <c r="N43" s="253"/>
      <c r="O43" s="253"/>
      <c r="P43" s="253"/>
      <c r="Q43" s="485" t="str">
        <f>IF(②申請書１!Q42="","",②申請書１!Q42)</f>
        <v/>
      </c>
      <c r="R43" s="486"/>
      <c r="S43" s="486"/>
      <c r="T43" s="486"/>
      <c r="U43" s="486"/>
      <c r="V43" s="486"/>
      <c r="W43" s="486"/>
      <c r="X43" s="486"/>
      <c r="Y43" s="486"/>
      <c r="Z43" s="486"/>
      <c r="AA43" s="486"/>
      <c r="AB43" s="486"/>
      <c r="AC43" s="486"/>
      <c r="AD43" s="486"/>
      <c r="AE43" s="486"/>
      <c r="AF43" s="486"/>
      <c r="AG43" s="486"/>
      <c r="AH43" s="486"/>
      <c r="AI43" s="486"/>
      <c r="AJ43" s="486"/>
      <c r="AK43" s="486"/>
      <c r="AL43" s="486"/>
      <c r="AM43" s="486"/>
      <c r="AN43" s="486"/>
      <c r="AO43" s="486"/>
      <c r="AP43" s="486"/>
      <c r="AQ43" s="486"/>
      <c r="AR43" s="486"/>
      <c r="AS43" s="487"/>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CA43" s="252" t="s">
        <v>681</v>
      </c>
      <c r="CB43" s="253"/>
      <c r="CC43" s="253"/>
      <c r="CD43" s="253"/>
      <c r="CE43" s="253"/>
      <c r="CF43" s="253"/>
      <c r="CG43" s="253"/>
      <c r="CH43" s="253"/>
      <c r="CI43" s="253"/>
      <c r="CJ43" s="253"/>
      <c r="CK43" s="253"/>
      <c r="CL43" s="253"/>
      <c r="CM43" s="511" t="s">
        <v>349</v>
      </c>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3"/>
    </row>
    <row r="44" spans="1:119" ht="266.25" customHeight="1">
      <c r="E44" s="252" t="s">
        <v>703</v>
      </c>
      <c r="F44" s="253"/>
      <c r="G44" s="253"/>
      <c r="H44" s="253"/>
      <c r="I44" s="253"/>
      <c r="J44" s="253"/>
      <c r="K44" s="253"/>
      <c r="L44" s="253"/>
      <c r="M44" s="253"/>
      <c r="N44" s="253"/>
      <c r="O44" s="253"/>
      <c r="P44" s="253"/>
      <c r="Q44" s="485" t="str">
        <f>IF(②申請書１!Q43="","",②申請書１!Q43)</f>
        <v/>
      </c>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486"/>
      <c r="AO44" s="486"/>
      <c r="AP44" s="486"/>
      <c r="AQ44" s="486"/>
      <c r="AR44" s="486"/>
      <c r="AS44" s="487"/>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CA44" s="252" t="s">
        <v>703</v>
      </c>
      <c r="CB44" s="253"/>
      <c r="CC44" s="253"/>
      <c r="CD44" s="253"/>
      <c r="CE44" s="253"/>
      <c r="CF44" s="253"/>
      <c r="CG44" s="253"/>
      <c r="CH44" s="253"/>
      <c r="CI44" s="253"/>
      <c r="CJ44" s="253"/>
      <c r="CK44" s="253"/>
      <c r="CL44" s="253"/>
      <c r="CM44" s="511" t="s">
        <v>704</v>
      </c>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3"/>
    </row>
    <row r="45" spans="1:119" ht="137.25" customHeight="1">
      <c r="E45" s="253" t="s">
        <v>17</v>
      </c>
      <c r="F45" s="253"/>
      <c r="G45" s="253"/>
      <c r="H45" s="253"/>
      <c r="I45" s="253"/>
      <c r="J45" s="253"/>
      <c r="K45" s="253"/>
      <c r="L45" s="253"/>
      <c r="M45" s="253"/>
      <c r="N45" s="253"/>
      <c r="O45" s="253"/>
      <c r="P45" s="253"/>
      <c r="Q45" s="485" t="str">
        <f>IF(②申請書１!Q44="","",②申請書１!Q44)</f>
        <v/>
      </c>
      <c r="R45" s="486"/>
      <c r="S45" s="486"/>
      <c r="T45" s="486"/>
      <c r="U45" s="486"/>
      <c r="V45" s="486"/>
      <c r="W45" s="486"/>
      <c r="X45" s="486"/>
      <c r="Y45" s="486"/>
      <c r="Z45" s="486"/>
      <c r="AA45" s="486"/>
      <c r="AB45" s="486"/>
      <c r="AC45" s="486"/>
      <c r="AD45" s="486"/>
      <c r="AE45" s="486"/>
      <c r="AF45" s="486"/>
      <c r="AG45" s="486"/>
      <c r="AH45" s="486"/>
      <c r="AI45" s="486"/>
      <c r="AJ45" s="486"/>
      <c r="AK45" s="486"/>
      <c r="AL45" s="486"/>
      <c r="AM45" s="486"/>
      <c r="AN45" s="486"/>
      <c r="AO45" s="486"/>
      <c r="AP45" s="486"/>
      <c r="AQ45" s="486"/>
      <c r="AR45" s="486"/>
      <c r="AS45" s="487"/>
      <c r="AU45" s="25"/>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CA45" s="253" t="s">
        <v>17</v>
      </c>
      <c r="CB45" s="253"/>
      <c r="CC45" s="253"/>
      <c r="CD45" s="253"/>
      <c r="CE45" s="253"/>
      <c r="CF45" s="253"/>
      <c r="CG45" s="253"/>
      <c r="CH45" s="253"/>
      <c r="CI45" s="253"/>
      <c r="CJ45" s="253"/>
      <c r="CK45" s="253"/>
      <c r="CL45" s="253"/>
      <c r="CM45" s="511" t="s">
        <v>593</v>
      </c>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3"/>
    </row>
    <row r="46" spans="1:119" ht="75" customHeight="1">
      <c r="E46" s="252" t="s">
        <v>692</v>
      </c>
      <c r="F46" s="252"/>
      <c r="G46" s="252"/>
      <c r="H46" s="252"/>
      <c r="I46" s="252"/>
      <c r="J46" s="252"/>
      <c r="K46" s="252"/>
      <c r="L46" s="252"/>
      <c r="M46" s="252"/>
      <c r="N46" s="252"/>
      <c r="O46" s="252"/>
      <c r="P46" s="252"/>
      <c r="Q46" s="485" t="str">
        <f>IF(②申請書１!Q45="","",②申請書１!Q45)</f>
        <v/>
      </c>
      <c r="R46" s="486"/>
      <c r="S46" s="486"/>
      <c r="T46" s="486"/>
      <c r="U46" s="486"/>
      <c r="V46" s="486"/>
      <c r="W46" s="486"/>
      <c r="X46" s="486"/>
      <c r="Y46" s="486"/>
      <c r="Z46" s="486"/>
      <c r="AA46" s="486"/>
      <c r="AB46" s="486"/>
      <c r="AC46" s="486"/>
      <c r="AD46" s="486"/>
      <c r="AE46" s="486"/>
      <c r="AF46" s="486"/>
      <c r="AG46" s="486"/>
      <c r="AH46" s="486"/>
      <c r="AI46" s="486"/>
      <c r="AJ46" s="486"/>
      <c r="AK46" s="486"/>
      <c r="AL46" s="486"/>
      <c r="AM46" s="486"/>
      <c r="AN46" s="486"/>
      <c r="AO46" s="486"/>
      <c r="AP46" s="486"/>
      <c r="AQ46" s="486"/>
      <c r="AR46" s="486"/>
      <c r="AS46" s="487"/>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CA46" s="252" t="s">
        <v>692</v>
      </c>
      <c r="CB46" s="252"/>
      <c r="CC46" s="252"/>
      <c r="CD46" s="252"/>
      <c r="CE46" s="252"/>
      <c r="CF46" s="252"/>
      <c r="CG46" s="252"/>
      <c r="CH46" s="252"/>
      <c r="CI46" s="252"/>
      <c r="CJ46" s="252"/>
      <c r="CK46" s="252"/>
      <c r="CL46" s="252"/>
      <c r="CM46" s="511" t="s">
        <v>676</v>
      </c>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3"/>
    </row>
    <row r="47" spans="1:119" ht="137.25" customHeight="1">
      <c r="A47" s="152"/>
      <c r="E47" s="252" t="s">
        <v>660</v>
      </c>
      <c r="F47" s="252"/>
      <c r="G47" s="252"/>
      <c r="H47" s="252"/>
      <c r="I47" s="252"/>
      <c r="J47" s="252"/>
      <c r="K47" s="252"/>
      <c r="L47" s="252"/>
      <c r="M47" s="252"/>
      <c r="N47" s="252"/>
      <c r="O47" s="252"/>
      <c r="P47" s="252"/>
      <c r="Q47" s="485" t="str">
        <f>IF(②申請書１!Q46="","",②申請書１!Q46)</f>
        <v/>
      </c>
      <c r="R47" s="486"/>
      <c r="S47" s="486"/>
      <c r="T47" s="486"/>
      <c r="U47" s="486"/>
      <c r="V47" s="486"/>
      <c r="W47" s="486"/>
      <c r="X47" s="486"/>
      <c r="Y47" s="486"/>
      <c r="Z47" s="486"/>
      <c r="AA47" s="486"/>
      <c r="AB47" s="486"/>
      <c r="AC47" s="486"/>
      <c r="AD47" s="486"/>
      <c r="AE47" s="486"/>
      <c r="AF47" s="486"/>
      <c r="AG47" s="486"/>
      <c r="AH47" s="486"/>
      <c r="AI47" s="486"/>
      <c r="AJ47" s="486"/>
      <c r="AK47" s="486"/>
      <c r="AL47" s="486"/>
      <c r="AM47" s="486"/>
      <c r="AN47" s="486"/>
      <c r="AO47" s="486"/>
      <c r="AP47" s="486"/>
      <c r="AQ47" s="486"/>
      <c r="AR47" s="486"/>
      <c r="AS47" s="487"/>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CA47" s="252" t="s">
        <v>660</v>
      </c>
      <c r="CB47" s="252"/>
      <c r="CC47" s="252"/>
      <c r="CD47" s="252"/>
      <c r="CE47" s="252"/>
      <c r="CF47" s="252"/>
      <c r="CG47" s="252"/>
      <c r="CH47" s="252"/>
      <c r="CI47" s="252"/>
      <c r="CJ47" s="252"/>
      <c r="CK47" s="252"/>
      <c r="CL47" s="252"/>
      <c r="CM47" s="549" t="s">
        <v>389</v>
      </c>
      <c r="CN47" s="550"/>
      <c r="CO47" s="550"/>
      <c r="CP47" s="550"/>
      <c r="CQ47" s="550"/>
      <c r="CR47" s="550"/>
      <c r="CS47" s="550"/>
      <c r="CT47" s="550"/>
      <c r="CU47" s="550"/>
      <c r="CV47" s="550"/>
      <c r="CW47" s="550"/>
      <c r="CX47" s="550"/>
      <c r="CY47" s="550"/>
      <c r="CZ47" s="550"/>
      <c r="DA47" s="550"/>
      <c r="DB47" s="550"/>
      <c r="DC47" s="550"/>
      <c r="DD47" s="550"/>
      <c r="DE47" s="550"/>
      <c r="DF47" s="550"/>
      <c r="DG47" s="550"/>
      <c r="DH47" s="550"/>
      <c r="DI47" s="550"/>
      <c r="DJ47" s="550"/>
      <c r="DK47" s="550"/>
      <c r="DL47" s="550"/>
      <c r="DM47" s="550"/>
      <c r="DN47" s="550"/>
      <c r="DO47" s="551"/>
    </row>
    <row r="48" spans="1:119">
      <c r="B48" t="str">
        <f>IF(Q48="","",0)</f>
        <v/>
      </c>
      <c r="E48" s="253" t="s">
        <v>246</v>
      </c>
      <c r="F48" s="253"/>
      <c r="G48" s="253"/>
      <c r="H48" s="253"/>
      <c r="I48" s="253"/>
      <c r="J48" s="253"/>
      <c r="K48" s="253"/>
      <c r="L48" s="253"/>
      <c r="M48" s="253"/>
      <c r="N48" s="253"/>
      <c r="O48" s="253"/>
      <c r="P48" s="253"/>
      <c r="Q48" s="298" t="str">
        <f>IF(⑥実績報告書2!L4="","",⑥実績報告書2!L4)</f>
        <v/>
      </c>
      <c r="R48" s="298"/>
      <c r="S48" s="298"/>
      <c r="T48" s="298"/>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U48" t="s">
        <v>755</v>
      </c>
      <c r="AV48" s="22"/>
      <c r="AW48" s="22"/>
      <c r="CA48" s="253" t="s">
        <v>246</v>
      </c>
      <c r="CB48" s="253"/>
      <c r="CC48" s="253"/>
      <c r="CD48" s="253"/>
      <c r="CE48" s="253"/>
      <c r="CF48" s="253"/>
      <c r="CG48" s="253"/>
      <c r="CH48" s="253"/>
      <c r="CI48" s="253"/>
      <c r="CJ48" s="253"/>
      <c r="CK48" s="253"/>
      <c r="CL48" s="253"/>
      <c r="CM48" s="298" t="s">
        <v>427</v>
      </c>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row>
    <row r="49" spans="2:119" ht="18.75" customHeight="1">
      <c r="B49" t="str">
        <f t="shared" ref="B49:B52" si="0">IF(Q49="","",0)</f>
        <v/>
      </c>
      <c r="E49" s="253" t="s">
        <v>247</v>
      </c>
      <c r="F49" s="253"/>
      <c r="G49" s="253"/>
      <c r="H49" s="253"/>
      <c r="I49" s="253"/>
      <c r="J49" s="253"/>
      <c r="K49" s="253"/>
      <c r="L49" s="253"/>
      <c r="M49" s="253"/>
      <c r="N49" s="253"/>
      <c r="O49" s="253"/>
      <c r="P49" s="253"/>
      <c r="Q49" s="351" t="str">
        <f>IF(⑥実績報告書2!L11="","",⑥実績報告書2!L11)</f>
        <v/>
      </c>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3"/>
      <c r="CA49" s="253" t="s">
        <v>247</v>
      </c>
      <c r="CB49" s="253"/>
      <c r="CC49" s="253"/>
      <c r="CD49" s="253"/>
      <c r="CE49" s="253"/>
      <c r="CF49" s="253"/>
      <c r="CG49" s="253"/>
      <c r="CH49" s="253"/>
      <c r="CI49" s="253"/>
      <c r="CJ49" s="253"/>
      <c r="CK49" s="253"/>
      <c r="CL49" s="253"/>
      <c r="CM49" s="298" t="s">
        <v>428</v>
      </c>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row>
    <row r="50" spans="2:119">
      <c r="B50" t="str">
        <f t="shared" si="0"/>
        <v/>
      </c>
      <c r="E50" s="253" t="s">
        <v>248</v>
      </c>
      <c r="F50" s="253"/>
      <c r="G50" s="253"/>
      <c r="H50" s="253"/>
      <c r="I50" s="253"/>
      <c r="J50" s="253"/>
      <c r="K50" s="253"/>
      <c r="L50" s="253"/>
      <c r="M50" s="253"/>
      <c r="N50" s="253"/>
      <c r="O50" s="253"/>
      <c r="P50" s="253"/>
      <c r="Q50" s="298" t="str">
        <f>IF(⑥実績報告書2!L18="","",⑥実績報告書2!L18)</f>
        <v/>
      </c>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CA50" s="253" t="s">
        <v>248</v>
      </c>
      <c r="CB50" s="253"/>
      <c r="CC50" s="253"/>
      <c r="CD50" s="253"/>
      <c r="CE50" s="253"/>
      <c r="CF50" s="253"/>
      <c r="CG50" s="253"/>
      <c r="CH50" s="253"/>
      <c r="CI50" s="253"/>
      <c r="CJ50" s="253"/>
      <c r="CK50" s="253"/>
      <c r="CL50" s="253"/>
      <c r="CM50" s="298" t="str">
        <f>IF(⑥実績報告書2!DE18="","",⑥実績報告書2!DE18)</f>
        <v/>
      </c>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row>
    <row r="51" spans="2:119">
      <c r="B51" t="str">
        <f t="shared" si="0"/>
        <v/>
      </c>
      <c r="E51" s="253" t="s">
        <v>249</v>
      </c>
      <c r="F51" s="253"/>
      <c r="G51" s="253"/>
      <c r="H51" s="253"/>
      <c r="I51" s="253"/>
      <c r="J51" s="253"/>
      <c r="K51" s="253"/>
      <c r="L51" s="253"/>
      <c r="M51" s="253"/>
      <c r="N51" s="253"/>
      <c r="O51" s="253"/>
      <c r="P51" s="253"/>
      <c r="Q51" s="298" t="str">
        <f>IF(⑥実績報告書2!L25="","",⑥実績報告書2!L25)</f>
        <v/>
      </c>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CA51" s="253" t="s">
        <v>249</v>
      </c>
      <c r="CB51" s="253"/>
      <c r="CC51" s="253"/>
      <c r="CD51" s="253"/>
      <c r="CE51" s="253"/>
      <c r="CF51" s="253"/>
      <c r="CG51" s="253"/>
      <c r="CH51" s="253"/>
      <c r="CI51" s="253"/>
      <c r="CJ51" s="253"/>
      <c r="CK51" s="253"/>
      <c r="CL51" s="253"/>
      <c r="CM51" s="298" t="str">
        <f>IF(⑥実績報告書2!DE25="","",⑥実績報告書2!DE25)</f>
        <v/>
      </c>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row>
    <row r="52" spans="2:119">
      <c r="B52" t="str">
        <f t="shared" si="0"/>
        <v/>
      </c>
      <c r="E52" s="253" t="s">
        <v>250</v>
      </c>
      <c r="F52" s="253"/>
      <c r="G52" s="253"/>
      <c r="H52" s="253"/>
      <c r="I52" s="253"/>
      <c r="J52" s="253"/>
      <c r="K52" s="253"/>
      <c r="L52" s="253"/>
      <c r="M52" s="253"/>
      <c r="N52" s="253"/>
      <c r="O52" s="253"/>
      <c r="P52" s="253"/>
      <c r="Q52" s="298" t="str">
        <f>IF(⑥実績報告書2!L32="","",⑥実績報告書2!L32)</f>
        <v/>
      </c>
      <c r="R52" s="298"/>
      <c r="S52" s="298"/>
      <c r="T52" s="298"/>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8"/>
      <c r="AR52" s="298"/>
      <c r="AS52" s="298"/>
      <c r="CA52" s="253" t="s">
        <v>250</v>
      </c>
      <c r="CB52" s="253"/>
      <c r="CC52" s="253"/>
      <c r="CD52" s="253"/>
      <c r="CE52" s="253"/>
      <c r="CF52" s="253"/>
      <c r="CG52" s="253"/>
      <c r="CH52" s="253"/>
      <c r="CI52" s="253"/>
      <c r="CJ52" s="253"/>
      <c r="CK52" s="253"/>
      <c r="CL52" s="253"/>
      <c r="CM52" s="298" t="str">
        <f>IF(⑥実績報告書2!DE32="","",⑥実績報告書2!DE32)</f>
        <v/>
      </c>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row>
  </sheetData>
  <sheetProtection sheet="1" formatCells="0" formatColumns="0" formatRows="0" selectLockedCells="1"/>
  <mergeCells count="172">
    <mergeCell ref="E52:P52"/>
    <mergeCell ref="Q52:AS52"/>
    <mergeCell ref="AO1:AS1"/>
    <mergeCell ref="E2:AS2"/>
    <mergeCell ref="AK3:AL3"/>
    <mergeCell ref="AN3:AO3"/>
    <mergeCell ref="AQ3:AR3"/>
    <mergeCell ref="AD8:AS8"/>
    <mergeCell ref="F27:O27"/>
    <mergeCell ref="P27:AD27"/>
    <mergeCell ref="AE27:AR27"/>
    <mergeCell ref="K18:AS18"/>
    <mergeCell ref="K19:U19"/>
    <mergeCell ref="K20:U20"/>
    <mergeCell ref="AF19:AM19"/>
    <mergeCell ref="AF20:AM20"/>
    <mergeCell ref="E41:P41"/>
    <mergeCell ref="Q41:AS41"/>
    <mergeCell ref="E42:P42"/>
    <mergeCell ref="Q42:AS42"/>
    <mergeCell ref="T9:AB9"/>
    <mergeCell ref="AD9:AS9"/>
    <mergeCell ref="Z12:AA12"/>
    <mergeCell ref="E13:F13"/>
    <mergeCell ref="E45:P45"/>
    <mergeCell ref="Q45:AS45"/>
    <mergeCell ref="E39:P39"/>
    <mergeCell ref="P33:AD33"/>
    <mergeCell ref="AE33:AR33"/>
    <mergeCell ref="P34:AD34"/>
    <mergeCell ref="AE34:AR34"/>
    <mergeCell ref="E38:P38"/>
    <mergeCell ref="Q38:AS38"/>
    <mergeCell ref="F30:O30"/>
    <mergeCell ref="P30:AD30"/>
    <mergeCell ref="AE30:AR30"/>
    <mergeCell ref="AE28:AR28"/>
    <mergeCell ref="F29:O29"/>
    <mergeCell ref="P29:AD29"/>
    <mergeCell ref="E43:P43"/>
    <mergeCell ref="Q43:AS43"/>
    <mergeCell ref="E44:P44"/>
    <mergeCell ref="Q44:AS44"/>
    <mergeCell ref="E50:P50"/>
    <mergeCell ref="Q50:AS50"/>
    <mergeCell ref="E51:P51"/>
    <mergeCell ref="Q51:AS51"/>
    <mergeCell ref="AU8:BZ8"/>
    <mergeCell ref="AU9:BZ9"/>
    <mergeCell ref="AU10:BZ10"/>
    <mergeCell ref="E40:P40"/>
    <mergeCell ref="Q40:AS40"/>
    <mergeCell ref="F31:O31"/>
    <mergeCell ref="P31:AD31"/>
    <mergeCell ref="AE31:AR31"/>
    <mergeCell ref="F32:O32"/>
    <mergeCell ref="P32:AD32"/>
    <mergeCell ref="AE32:AR32"/>
    <mergeCell ref="F33:O33"/>
    <mergeCell ref="E47:P47"/>
    <mergeCell ref="Q47:AS47"/>
    <mergeCell ref="E48:P48"/>
    <mergeCell ref="Q48:AS48"/>
    <mergeCell ref="E49:P49"/>
    <mergeCell ref="Q49:AS49"/>
    <mergeCell ref="Q39:AS39"/>
    <mergeCell ref="F34:O34"/>
    <mergeCell ref="AV4:BJ5"/>
    <mergeCell ref="P24:AS24"/>
    <mergeCell ref="S22:T22"/>
    <mergeCell ref="S23:T23"/>
    <mergeCell ref="W23:X23"/>
    <mergeCell ref="W22:X22"/>
    <mergeCell ref="AA22:AB22"/>
    <mergeCell ref="AA23:AB23"/>
    <mergeCell ref="T7:AB8"/>
    <mergeCell ref="AD7:AS7"/>
    <mergeCell ref="AD10:AR10"/>
    <mergeCell ref="H12:I12"/>
    <mergeCell ref="L12:M12"/>
    <mergeCell ref="P12:Q12"/>
    <mergeCell ref="F28:O28"/>
    <mergeCell ref="P28:AD28"/>
    <mergeCell ref="E16:AS16"/>
    <mergeCell ref="AE29:AR29"/>
    <mergeCell ref="T10:AB10"/>
    <mergeCell ref="CG19:CQ19"/>
    <mergeCell ref="CA13:CB13"/>
    <mergeCell ref="CG18:DO18"/>
    <mergeCell ref="DB19:DI19"/>
    <mergeCell ref="CG20:CQ20"/>
    <mergeCell ref="DB20:DI20"/>
    <mergeCell ref="CO22:CP22"/>
    <mergeCell ref="CS22:CT22"/>
    <mergeCell ref="CW22:CX22"/>
    <mergeCell ref="CB29:CK29"/>
    <mergeCell ref="CL29:CZ29"/>
    <mergeCell ref="DA29:DN29"/>
    <mergeCell ref="CO23:CP23"/>
    <mergeCell ref="CS23:CT23"/>
    <mergeCell ref="CW23:CX23"/>
    <mergeCell ref="CB30:CK30"/>
    <mergeCell ref="CL30:CZ30"/>
    <mergeCell ref="DA30:DN30"/>
    <mergeCell ref="CL24:DO24"/>
    <mergeCell ref="CB27:CK27"/>
    <mergeCell ref="CL27:CZ27"/>
    <mergeCell ref="DA27:DN27"/>
    <mergeCell ref="CB28:CK28"/>
    <mergeCell ref="CL28:CZ28"/>
    <mergeCell ref="DA28:DN28"/>
    <mergeCell ref="CB33:CK33"/>
    <mergeCell ref="CL33:CZ33"/>
    <mergeCell ref="DA33:DN33"/>
    <mergeCell ref="CB34:CK34"/>
    <mergeCell ref="CL34:CZ34"/>
    <mergeCell ref="DA34:DN34"/>
    <mergeCell ref="CB31:CK31"/>
    <mergeCell ref="CL31:CZ31"/>
    <mergeCell ref="DA31:DN31"/>
    <mergeCell ref="CB32:CK32"/>
    <mergeCell ref="CL32:CZ32"/>
    <mergeCell ref="DA32:DN32"/>
    <mergeCell ref="CA41:CL41"/>
    <mergeCell ref="CM41:DO41"/>
    <mergeCell ref="CA42:CL42"/>
    <mergeCell ref="CM42:DO42"/>
    <mergeCell ref="CA43:CL43"/>
    <mergeCell ref="CM43:DO43"/>
    <mergeCell ref="CA38:CL38"/>
    <mergeCell ref="CM38:DO38"/>
    <mergeCell ref="CA39:CL39"/>
    <mergeCell ref="CM39:DO39"/>
    <mergeCell ref="CA40:CL40"/>
    <mergeCell ref="CM40:DO40"/>
    <mergeCell ref="CM45:DO45"/>
    <mergeCell ref="CA50:CL50"/>
    <mergeCell ref="CM50:DO50"/>
    <mergeCell ref="CA51:CL51"/>
    <mergeCell ref="CM51:DO51"/>
    <mergeCell ref="CA52:CL52"/>
    <mergeCell ref="CM52:DO52"/>
    <mergeCell ref="CA47:CL47"/>
    <mergeCell ref="CM47:DO47"/>
    <mergeCell ref="CA48:CL48"/>
    <mergeCell ref="CM48:DO48"/>
    <mergeCell ref="CA49:CL49"/>
    <mergeCell ref="CM49:DO49"/>
    <mergeCell ref="BA2:BX3"/>
    <mergeCell ref="E46:P46"/>
    <mergeCell ref="Q46:AS46"/>
    <mergeCell ref="CA46:CL46"/>
    <mergeCell ref="CM46:DO46"/>
    <mergeCell ref="DK1:DO1"/>
    <mergeCell ref="CA2:DO2"/>
    <mergeCell ref="DG3:DH3"/>
    <mergeCell ref="DJ3:DK3"/>
    <mergeCell ref="DM3:DN3"/>
    <mergeCell ref="CL12:CM12"/>
    <mergeCell ref="CP10:CX10"/>
    <mergeCell ref="CZ10:DN10"/>
    <mergeCell ref="CD12:CE12"/>
    <mergeCell ref="CH12:CI12"/>
    <mergeCell ref="CV12:CW12"/>
    <mergeCell ref="CP7:CX8"/>
    <mergeCell ref="CZ7:DO7"/>
    <mergeCell ref="CZ8:DO8"/>
    <mergeCell ref="CP9:CX9"/>
    <mergeCell ref="CZ9:DO9"/>
    <mergeCell ref="CA44:CL44"/>
    <mergeCell ref="CM44:DO44"/>
    <mergeCell ref="CA45:CL45"/>
  </mergeCells>
  <phoneticPr fontId="1"/>
  <dataValidations count="7">
    <dataValidation allowBlank="1" showInputMessage="1" showErrorMessage="1" promptTitle="ーーー提出日ーーーー" prompt="事業完了（完了年月日）から３０日以内、または４月１０日（土日を除く）のいづれか早い期日" sqref="AK3:AL3 AN3:AO3 AQ3:AR3" xr:uid="{9103ED4E-4B2E-40BF-A134-E546E6DAC217}"/>
    <dataValidation allowBlank="1" showInputMessage="1" showErrorMessage="1" promptTitle="ーーー交付決定通知日ーーーーーー" prompt="交付決定通知を受けた日付・番号です_x000a__x000a_※交付決定通知書の右上に記載しています_x000a_※採択通知の日付・番号ではありません" sqref="H12:I12 Z12:AA12 P12:Q12 L12:M12" xr:uid="{83790F87-0F8A-40AF-AEF8-B3F34FC62568}"/>
    <dataValidation allowBlank="1" showInputMessage="1" showErrorMessage="1" promptTitle="ーーー着手年月日ーーーーー" prompt="交付申請書提出日以降となります_x000a__x000a_※この日付以前の支出は助成対象となりません" sqref="S22:T22 W22:X22 AA22:AB22" xr:uid="{A0445A15-3244-4381-8F68-A3A399383871}"/>
    <dataValidation allowBlank="1" showInputMessage="1" showErrorMessage="1" promptTitle="ーーー完了日根拠ーーーー" prompt="完了日の根拠を入力してください_x000a_※報告書内で確認できる根拠としてください_x000a__x000a_＜例＞_x000a_・支払完了日（領収書１０）_x000a_・イベント開催日（事業項目①、参考１）　等" sqref="P24:AS24" xr:uid="{7D9F4D2D-C10B-453B-A711-2B4502B0124B}"/>
    <dataValidation allowBlank="1" showInputMessage="1" showErrorMessage="1" promptTitle="ーーー事業概要ーーーー" prompt="次ページ以降の事業実績内容を踏まえて、当初の申請書と異なる場合は、修正してください_x000a__x000a_※２００字以内（目安）" sqref="Q45:AS45" xr:uid="{E10830A7-B581-4FB4-86C4-8AA6A44CD9FA}"/>
    <dataValidation allowBlank="1" showInputMessage="1" showErrorMessage="1" promptTitle="ーーー完了年月日ーーーー" prompt="令和９年３月３１日までの年月日を入力してください_x000a__x000a_※この日付以降の支出は助成対象となりません" sqref="AA23:AB23 W23:X23" xr:uid="{69D94BE7-E336-4F09-82E9-796D562C5054}"/>
    <dataValidation allowBlank="1" showInputMessage="1" showErrorMessage="1" promptTitle="ーーー完了年月日ーーーー" prompt="令和１０年３月３１日までの年月日を入力してください_x000a__x000a_※この日付以降の支出は助成対象となりません" sqref="S23:T23" xr:uid="{1BE7FD25-90D5-4DAE-A0BE-B100E0CEDB24}"/>
  </dataValidations>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70C0"/>
    <pageSetUpPr fitToPage="1"/>
  </sheetPr>
  <dimension ref="A1:DH39"/>
  <sheetViews>
    <sheetView showGridLines="0" view="pageBreakPreview" zoomScaleNormal="100" zoomScaleSheetLayoutView="100" workbookViewId="0">
      <selection activeCell="L4" sqref="L4:AS4"/>
    </sheetView>
  </sheetViews>
  <sheetFormatPr defaultColWidth="1.875" defaultRowHeight="18.75"/>
  <cols>
    <col min="1" max="3" width="1.75" customWidth="1"/>
    <col min="4" max="4" width="1.125" customWidth="1"/>
    <col min="5" max="11" width="1.25" customWidth="1"/>
    <col min="12" max="27" width="2.125" customWidth="1"/>
    <col min="28" max="28" width="1.625" customWidth="1"/>
    <col min="29" max="45" width="2.125" customWidth="1"/>
  </cols>
  <sheetData>
    <row r="1" spans="1:112" ht="8.25" customHeight="1">
      <c r="AU1" s="553" t="s">
        <v>725</v>
      </c>
      <c r="AV1" s="553"/>
      <c r="AW1" s="553"/>
      <c r="AX1" s="553"/>
      <c r="AY1" s="553"/>
      <c r="AZ1" s="553"/>
      <c r="BA1" s="553"/>
      <c r="BB1" s="553"/>
      <c r="BC1" s="553"/>
      <c r="BD1" s="553"/>
      <c r="BE1" s="553"/>
      <c r="BF1" s="553"/>
      <c r="BG1" s="553"/>
      <c r="BH1" s="553"/>
      <c r="BI1" s="553"/>
      <c r="BJ1" s="553"/>
      <c r="BK1" s="553"/>
      <c r="BL1" s="553"/>
      <c r="BM1" s="553"/>
      <c r="BN1" s="553"/>
      <c r="BO1" s="553"/>
      <c r="BP1" s="553"/>
      <c r="BQ1" s="553"/>
      <c r="BR1" s="553"/>
    </row>
    <row r="2" spans="1:112" ht="17.25" customHeight="1">
      <c r="A2" s="63" t="s">
        <v>251</v>
      </c>
      <c r="B2" s="67"/>
      <c r="C2" s="67"/>
      <c r="D2" s="67"/>
      <c r="AU2" s="553"/>
      <c r="AV2" s="553"/>
      <c r="AW2" s="553"/>
      <c r="AX2" s="553"/>
      <c r="AY2" s="553"/>
      <c r="AZ2" s="553"/>
      <c r="BA2" s="553"/>
      <c r="BB2" s="553"/>
      <c r="BC2" s="553"/>
      <c r="BD2" s="553"/>
      <c r="BE2" s="553"/>
      <c r="BF2" s="553"/>
      <c r="BG2" s="553"/>
      <c r="BH2" s="553"/>
      <c r="BI2" s="553"/>
      <c r="BJ2" s="553"/>
      <c r="BK2" s="553"/>
      <c r="BL2" s="553"/>
      <c r="BM2" s="553"/>
      <c r="BN2" s="553"/>
      <c r="BO2" s="553"/>
      <c r="BP2" s="553"/>
      <c r="BQ2" s="553"/>
      <c r="BR2" s="553"/>
    </row>
    <row r="3" spans="1:112" ht="18.75" customHeight="1">
      <c r="A3" s="68"/>
      <c r="B3" s="69"/>
      <c r="C3" s="67"/>
      <c r="D3" s="67"/>
      <c r="E3" s="570" t="s">
        <v>199</v>
      </c>
      <c r="F3" s="570"/>
      <c r="G3" s="570"/>
      <c r="H3" s="570"/>
      <c r="I3" s="570"/>
      <c r="J3" s="570"/>
      <c r="K3" s="570"/>
      <c r="L3" s="570"/>
      <c r="M3" s="570"/>
      <c r="N3" s="570"/>
      <c r="O3" s="570"/>
      <c r="P3" s="570"/>
      <c r="Q3" s="570"/>
      <c r="R3" s="570"/>
      <c r="S3" s="570"/>
      <c r="T3" s="570"/>
      <c r="U3" s="570"/>
      <c r="V3" s="570"/>
      <c r="W3" s="570"/>
      <c r="X3" s="570"/>
      <c r="Y3" s="570"/>
      <c r="Z3" s="570"/>
      <c r="AA3" s="570"/>
      <c r="AB3" s="570"/>
      <c r="AC3" s="281"/>
      <c r="AD3" s="281"/>
      <c r="AE3" s="281"/>
      <c r="AF3" s="281"/>
      <c r="AG3" s="281"/>
      <c r="AH3" s="281"/>
      <c r="AI3" s="281"/>
      <c r="AJ3" s="281"/>
      <c r="AK3" s="281"/>
      <c r="AL3" s="281"/>
      <c r="AM3" s="281"/>
      <c r="AN3" s="281"/>
      <c r="AO3" s="281"/>
      <c r="AP3" s="281"/>
      <c r="AQ3" s="281"/>
      <c r="AR3" s="281"/>
      <c r="AS3" s="281"/>
      <c r="AU3" s="553"/>
      <c r="AV3" s="553"/>
      <c r="AW3" s="553"/>
      <c r="AX3" s="553"/>
      <c r="AY3" s="553"/>
      <c r="AZ3" s="553"/>
      <c r="BA3" s="553"/>
      <c r="BB3" s="553"/>
      <c r="BC3" s="553"/>
      <c r="BD3" s="553"/>
      <c r="BE3" s="553"/>
      <c r="BF3" s="553"/>
      <c r="BG3" s="553"/>
      <c r="BH3" s="553"/>
      <c r="BI3" s="553"/>
      <c r="BJ3" s="553"/>
      <c r="BK3" s="553"/>
      <c r="BL3" s="553"/>
      <c r="BM3" s="553"/>
      <c r="BN3" s="553"/>
      <c r="BO3" s="553"/>
      <c r="BP3" s="553"/>
      <c r="BQ3" s="553"/>
      <c r="BR3" s="553"/>
      <c r="BS3" s="17"/>
      <c r="BT3" s="570" t="s">
        <v>199</v>
      </c>
      <c r="BU3" s="570"/>
      <c r="BV3" s="570"/>
      <c r="BW3" s="570"/>
      <c r="BX3" s="570"/>
      <c r="BY3" s="570"/>
      <c r="BZ3" s="570"/>
      <c r="CA3" s="570"/>
      <c r="CB3" s="570"/>
      <c r="CC3" s="570"/>
      <c r="CD3" s="570"/>
      <c r="CE3" s="570"/>
      <c r="CF3" s="570"/>
      <c r="CG3" s="570"/>
      <c r="CH3" s="570"/>
      <c r="CI3" s="570"/>
      <c r="CJ3" s="570"/>
      <c r="CK3" s="570"/>
      <c r="CL3" s="570"/>
      <c r="CM3" s="570"/>
      <c r="CN3" s="570"/>
      <c r="CO3" s="570"/>
      <c r="CP3" s="570"/>
      <c r="CQ3" s="570"/>
      <c r="CR3" s="281"/>
      <c r="CS3" s="281"/>
      <c r="CT3" s="281"/>
      <c r="CU3" s="281"/>
      <c r="CV3" s="281"/>
      <c r="CW3" s="281"/>
      <c r="CX3" s="281"/>
      <c r="CY3" s="281"/>
      <c r="CZ3" s="281"/>
      <c r="DA3" s="281"/>
      <c r="DB3" s="281"/>
      <c r="DC3" s="281"/>
      <c r="DD3" s="281"/>
      <c r="DE3" s="281"/>
      <c r="DF3" s="281"/>
      <c r="DG3" s="281"/>
      <c r="DH3" s="281"/>
    </row>
    <row r="4" spans="1:112" ht="21.75" customHeight="1">
      <c r="B4" t="str">
        <f t="shared" ref="B4:B10" si="0">IF($L$4="","",0)</f>
        <v/>
      </c>
      <c r="E4" s="724" t="s">
        <v>246</v>
      </c>
      <c r="F4" s="724"/>
      <c r="G4" s="724"/>
      <c r="H4" s="724"/>
      <c r="I4" s="724"/>
      <c r="J4" s="724"/>
      <c r="K4" s="724"/>
      <c r="L4" s="500" t="str">
        <f>IF(③変更承認申請書!F30="","",③変更承認申請書!F30)</f>
        <v/>
      </c>
      <c r="M4" s="501"/>
      <c r="N4" s="501"/>
      <c r="O4" s="501"/>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c r="AR4" s="501"/>
      <c r="AS4" s="502"/>
      <c r="AU4" s="702"/>
      <c r="AV4" s="702"/>
      <c r="AW4" s="702"/>
      <c r="AX4" s="702"/>
      <c r="AY4" s="702"/>
      <c r="AZ4" s="702"/>
      <c r="BA4" s="702"/>
      <c r="BB4" s="702"/>
      <c r="BC4" s="702"/>
      <c r="BD4" s="702"/>
      <c r="BE4" s="702"/>
      <c r="BF4" s="702"/>
      <c r="BG4" s="702"/>
      <c r="BH4" s="702"/>
      <c r="BI4" s="702"/>
      <c r="BJ4" s="702"/>
      <c r="BK4" s="702"/>
      <c r="BL4" s="702"/>
      <c r="BM4" s="702"/>
      <c r="BN4" s="702"/>
      <c r="BO4" s="702"/>
      <c r="BP4" s="702"/>
      <c r="BQ4" s="702"/>
      <c r="BR4" s="702"/>
      <c r="BS4" s="702"/>
      <c r="BT4" s="724" t="s">
        <v>246</v>
      </c>
      <c r="BU4" s="724"/>
      <c r="BV4" s="724"/>
      <c r="BW4" s="724"/>
      <c r="BX4" s="724"/>
      <c r="BY4" s="724"/>
      <c r="BZ4" s="724"/>
      <c r="CA4" s="549" t="s">
        <v>480</v>
      </c>
      <c r="CB4" s="550"/>
      <c r="CC4" s="550"/>
      <c r="CD4" s="550"/>
      <c r="CE4" s="550"/>
      <c r="CF4" s="550"/>
      <c r="CG4" s="550"/>
      <c r="CH4" s="550"/>
      <c r="CI4" s="550"/>
      <c r="CJ4" s="550"/>
      <c r="CK4" s="550"/>
      <c r="CL4" s="550"/>
      <c r="CM4" s="550"/>
      <c r="CN4" s="550"/>
      <c r="CO4" s="550"/>
      <c r="CP4" s="550"/>
      <c r="CQ4" s="550"/>
      <c r="CR4" s="550"/>
      <c r="CS4" s="550"/>
      <c r="CT4" s="550"/>
      <c r="CU4" s="550"/>
      <c r="CV4" s="550"/>
      <c r="CW4" s="550"/>
      <c r="CX4" s="550"/>
      <c r="CY4" s="550"/>
      <c r="CZ4" s="550"/>
      <c r="DA4" s="550"/>
      <c r="DB4" s="550"/>
      <c r="DC4" s="550"/>
      <c r="DD4" s="550"/>
      <c r="DE4" s="550"/>
      <c r="DF4" s="550"/>
      <c r="DG4" s="550"/>
      <c r="DH4" s="551"/>
    </row>
    <row r="5" spans="1:112" ht="150" customHeight="1">
      <c r="B5" t="str">
        <f t="shared" si="0"/>
        <v/>
      </c>
      <c r="E5" s="731" t="s">
        <v>55</v>
      </c>
      <c r="F5" s="732"/>
      <c r="G5" s="732"/>
      <c r="H5" s="732"/>
      <c r="I5" s="732"/>
      <c r="J5" s="732"/>
      <c r="K5" s="733"/>
      <c r="L5" s="767" t="str">
        <f>IF(②申請書２!L4="","",②申請書２!L4)</f>
        <v>①
②
③
④
⑤
⑥</v>
      </c>
      <c r="M5" s="768"/>
      <c r="N5" s="768"/>
      <c r="O5" s="768"/>
      <c r="P5" s="768"/>
      <c r="Q5" s="768"/>
      <c r="R5" s="768"/>
      <c r="S5" s="768"/>
      <c r="T5" s="768"/>
      <c r="U5" s="768"/>
      <c r="V5" s="768"/>
      <c r="W5" s="768"/>
      <c r="X5" s="768"/>
      <c r="Y5" s="768"/>
      <c r="Z5" s="768"/>
      <c r="AA5" s="768"/>
      <c r="AB5" s="768"/>
      <c r="AC5" s="768"/>
      <c r="AD5" s="768"/>
      <c r="AE5" s="768"/>
      <c r="AF5" s="768"/>
      <c r="AG5" s="768"/>
      <c r="AH5" s="768"/>
      <c r="AI5" s="768"/>
      <c r="AJ5" s="768"/>
      <c r="AK5" s="768"/>
      <c r="AL5" s="768"/>
      <c r="AM5" s="768"/>
      <c r="AN5" s="768"/>
      <c r="AO5" s="768"/>
      <c r="AP5" s="768"/>
      <c r="AQ5" s="768"/>
      <c r="AR5" s="768"/>
      <c r="AS5" s="769"/>
      <c r="AU5" s="702"/>
      <c r="AV5" s="702"/>
      <c r="AW5" s="702"/>
      <c r="AX5" s="702"/>
      <c r="AY5" s="702"/>
      <c r="AZ5" s="702"/>
      <c r="BA5" s="702"/>
      <c r="BB5" s="702"/>
      <c r="BC5" s="702"/>
      <c r="BD5" s="702"/>
      <c r="BE5" s="702"/>
      <c r="BF5" s="702"/>
      <c r="BG5" s="702"/>
      <c r="BH5" s="702"/>
      <c r="BI5" s="702"/>
      <c r="BJ5" s="702"/>
      <c r="BK5" s="702"/>
      <c r="BL5" s="702"/>
      <c r="BM5" s="702"/>
      <c r="BN5" s="702"/>
      <c r="BO5" s="702"/>
      <c r="BP5" s="702"/>
      <c r="BQ5" s="702"/>
      <c r="BR5" s="702"/>
      <c r="BS5" s="702"/>
      <c r="BT5" s="731" t="s">
        <v>55</v>
      </c>
      <c r="BU5" s="732"/>
      <c r="BV5" s="732"/>
      <c r="BW5" s="732"/>
      <c r="BX5" s="732"/>
      <c r="BY5" s="732"/>
      <c r="BZ5" s="733"/>
      <c r="CA5" s="758" t="s">
        <v>715</v>
      </c>
      <c r="CB5" s="759"/>
      <c r="CC5" s="759"/>
      <c r="CD5" s="759"/>
      <c r="CE5" s="759"/>
      <c r="CF5" s="759"/>
      <c r="CG5" s="759"/>
      <c r="CH5" s="759"/>
      <c r="CI5" s="759"/>
      <c r="CJ5" s="759"/>
      <c r="CK5" s="759"/>
      <c r="CL5" s="759"/>
      <c r="CM5" s="759"/>
      <c r="CN5" s="759"/>
      <c r="CO5" s="759"/>
      <c r="CP5" s="759"/>
      <c r="CQ5" s="759"/>
      <c r="CR5" s="759"/>
      <c r="CS5" s="759"/>
      <c r="CT5" s="759"/>
      <c r="CU5" s="759"/>
      <c r="CV5" s="759"/>
      <c r="CW5" s="759"/>
      <c r="CX5" s="759"/>
      <c r="CY5" s="759"/>
      <c r="CZ5" s="759"/>
      <c r="DA5" s="759"/>
      <c r="DB5" s="759"/>
      <c r="DC5" s="759"/>
      <c r="DD5" s="759"/>
      <c r="DE5" s="759"/>
      <c r="DF5" s="759"/>
      <c r="DG5" s="759"/>
      <c r="DH5" s="760"/>
    </row>
    <row r="6" spans="1:112" ht="150" customHeight="1">
      <c r="B6" t="str">
        <f t="shared" si="0"/>
        <v/>
      </c>
      <c r="E6" s="734"/>
      <c r="F6" s="735"/>
      <c r="G6" s="735"/>
      <c r="H6" s="735"/>
      <c r="I6" s="735"/>
      <c r="J6" s="735"/>
      <c r="K6" s="736"/>
      <c r="L6" s="770"/>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1"/>
      <c r="AL6" s="771"/>
      <c r="AM6" s="771"/>
      <c r="AN6" s="771"/>
      <c r="AO6" s="771"/>
      <c r="AP6" s="771"/>
      <c r="AQ6" s="771"/>
      <c r="AR6" s="771"/>
      <c r="AS6" s="772"/>
      <c r="AU6" s="702"/>
      <c r="AV6" s="702"/>
      <c r="AW6" s="702"/>
      <c r="AX6" s="702"/>
      <c r="AY6" s="702"/>
      <c r="AZ6" s="702"/>
      <c r="BA6" s="702"/>
      <c r="BB6" s="702"/>
      <c r="BC6" s="702"/>
      <c r="BD6" s="702"/>
      <c r="BE6" s="702"/>
      <c r="BF6" s="702"/>
      <c r="BG6" s="702"/>
      <c r="BH6" s="702"/>
      <c r="BI6" s="702"/>
      <c r="BJ6" s="702"/>
      <c r="BK6" s="702"/>
      <c r="BL6" s="702"/>
      <c r="BM6" s="702"/>
      <c r="BN6" s="702"/>
      <c r="BO6" s="702"/>
      <c r="BP6" s="702"/>
      <c r="BQ6" s="702"/>
      <c r="BR6" s="702"/>
      <c r="BS6" s="702"/>
      <c r="BT6" s="734"/>
      <c r="BU6" s="735"/>
      <c r="BV6" s="735"/>
      <c r="BW6" s="735"/>
      <c r="BX6" s="735"/>
      <c r="BY6" s="735"/>
      <c r="BZ6" s="736"/>
      <c r="CA6" s="761"/>
      <c r="CB6" s="762"/>
      <c r="CC6" s="762"/>
      <c r="CD6" s="762"/>
      <c r="CE6" s="762"/>
      <c r="CF6" s="762"/>
      <c r="CG6" s="762"/>
      <c r="CH6" s="762"/>
      <c r="CI6" s="762"/>
      <c r="CJ6" s="762"/>
      <c r="CK6" s="762"/>
      <c r="CL6" s="762"/>
      <c r="CM6" s="762"/>
      <c r="CN6" s="762"/>
      <c r="CO6" s="762"/>
      <c r="CP6" s="762"/>
      <c r="CQ6" s="762"/>
      <c r="CR6" s="762"/>
      <c r="CS6" s="762"/>
      <c r="CT6" s="762"/>
      <c r="CU6" s="762"/>
      <c r="CV6" s="762"/>
      <c r="CW6" s="762"/>
      <c r="CX6" s="762"/>
      <c r="CY6" s="762"/>
      <c r="CZ6" s="762"/>
      <c r="DA6" s="762"/>
      <c r="DB6" s="762"/>
      <c r="DC6" s="762"/>
      <c r="DD6" s="762"/>
      <c r="DE6" s="762"/>
      <c r="DF6" s="762"/>
      <c r="DG6" s="762"/>
      <c r="DH6" s="763"/>
    </row>
    <row r="7" spans="1:112" ht="150" customHeight="1">
      <c r="B7" t="str">
        <f t="shared" si="0"/>
        <v/>
      </c>
      <c r="E7" s="737"/>
      <c r="F7" s="738"/>
      <c r="G7" s="738"/>
      <c r="H7" s="738"/>
      <c r="I7" s="738"/>
      <c r="J7" s="738"/>
      <c r="K7" s="739"/>
      <c r="L7" s="773"/>
      <c r="M7" s="774"/>
      <c r="N7" s="774"/>
      <c r="O7" s="774"/>
      <c r="P7" s="774"/>
      <c r="Q7" s="774"/>
      <c r="R7" s="774"/>
      <c r="S7" s="774"/>
      <c r="T7" s="774"/>
      <c r="U7" s="774"/>
      <c r="V7" s="774"/>
      <c r="W7" s="774"/>
      <c r="X7" s="774"/>
      <c r="Y7" s="774"/>
      <c r="Z7" s="774"/>
      <c r="AA7" s="774"/>
      <c r="AB7" s="774"/>
      <c r="AC7" s="774"/>
      <c r="AD7" s="774"/>
      <c r="AE7" s="774"/>
      <c r="AF7" s="774"/>
      <c r="AG7" s="774"/>
      <c r="AH7" s="774"/>
      <c r="AI7" s="774"/>
      <c r="AJ7" s="774"/>
      <c r="AK7" s="774"/>
      <c r="AL7" s="774"/>
      <c r="AM7" s="774"/>
      <c r="AN7" s="774"/>
      <c r="AO7" s="774"/>
      <c r="AP7" s="774"/>
      <c r="AQ7" s="774"/>
      <c r="AR7" s="774"/>
      <c r="AS7" s="775"/>
      <c r="AU7" s="17"/>
      <c r="AV7" s="25"/>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737"/>
      <c r="BU7" s="738"/>
      <c r="BV7" s="738"/>
      <c r="BW7" s="738"/>
      <c r="BX7" s="738"/>
      <c r="BY7" s="738"/>
      <c r="BZ7" s="739"/>
      <c r="CA7" s="764"/>
      <c r="CB7" s="765"/>
      <c r="CC7" s="765"/>
      <c r="CD7" s="765"/>
      <c r="CE7" s="765"/>
      <c r="CF7" s="765"/>
      <c r="CG7" s="765"/>
      <c r="CH7" s="765"/>
      <c r="CI7" s="765"/>
      <c r="CJ7" s="765"/>
      <c r="CK7" s="765"/>
      <c r="CL7" s="765"/>
      <c r="CM7" s="765"/>
      <c r="CN7" s="765"/>
      <c r="CO7" s="765"/>
      <c r="CP7" s="765"/>
      <c r="CQ7" s="765"/>
      <c r="CR7" s="765"/>
      <c r="CS7" s="765"/>
      <c r="CT7" s="765"/>
      <c r="CU7" s="765"/>
      <c r="CV7" s="765"/>
      <c r="CW7" s="765"/>
      <c r="CX7" s="765"/>
      <c r="CY7" s="765"/>
      <c r="CZ7" s="765"/>
      <c r="DA7" s="765"/>
      <c r="DB7" s="765"/>
      <c r="DC7" s="765"/>
      <c r="DD7" s="765"/>
      <c r="DE7" s="765"/>
      <c r="DF7" s="765"/>
      <c r="DG7" s="765"/>
      <c r="DH7" s="766"/>
    </row>
    <row r="8" spans="1:112" ht="18.75" customHeight="1">
      <c r="B8" t="str">
        <f t="shared" si="0"/>
        <v/>
      </c>
      <c r="E8" s="740" t="s">
        <v>611</v>
      </c>
      <c r="F8" s="741"/>
      <c r="G8" s="741"/>
      <c r="H8" s="741"/>
      <c r="I8" s="741"/>
      <c r="J8" s="741"/>
      <c r="K8" s="742"/>
      <c r="L8" s="524" t="s">
        <v>612</v>
      </c>
      <c r="M8" s="525"/>
      <c r="N8" s="525"/>
      <c r="O8" s="525"/>
      <c r="P8" s="525"/>
      <c r="Q8" s="525"/>
      <c r="R8" s="525"/>
      <c r="S8" s="525"/>
      <c r="T8" s="525"/>
      <c r="U8" s="525"/>
      <c r="V8" s="525"/>
      <c r="W8" s="525"/>
      <c r="X8" s="525"/>
      <c r="Y8" s="525"/>
      <c r="Z8" s="525"/>
      <c r="AA8" s="525"/>
      <c r="AB8" s="526"/>
      <c r="AC8" s="779" t="s">
        <v>613</v>
      </c>
      <c r="AD8" s="780"/>
      <c r="AE8" s="780"/>
      <c r="AF8" s="780"/>
      <c r="AG8" s="780"/>
      <c r="AH8" s="780"/>
      <c r="AI8" s="780"/>
      <c r="AJ8" s="780"/>
      <c r="AK8" s="780"/>
      <c r="AL8" s="780"/>
      <c r="AM8" s="780"/>
      <c r="AN8" s="780"/>
      <c r="AO8" s="780"/>
      <c r="AP8" s="780"/>
      <c r="AQ8" s="780"/>
      <c r="AR8" s="780"/>
      <c r="AS8" s="781"/>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740" t="s">
        <v>611</v>
      </c>
      <c r="BU8" s="741"/>
      <c r="BV8" s="741"/>
      <c r="BW8" s="741"/>
      <c r="BX8" s="741"/>
      <c r="BY8" s="741"/>
      <c r="BZ8" s="742"/>
      <c r="CA8" s="725" t="s">
        <v>612</v>
      </c>
      <c r="CB8" s="726"/>
      <c r="CC8" s="726"/>
      <c r="CD8" s="726"/>
      <c r="CE8" s="726"/>
      <c r="CF8" s="726"/>
      <c r="CG8" s="726"/>
      <c r="CH8" s="726"/>
      <c r="CI8" s="726"/>
      <c r="CJ8" s="726"/>
      <c r="CK8" s="726"/>
      <c r="CL8" s="726"/>
      <c r="CM8" s="726"/>
      <c r="CN8" s="726"/>
      <c r="CO8" s="726"/>
      <c r="CP8" s="726"/>
      <c r="CQ8" s="727"/>
      <c r="CR8" s="728" t="s">
        <v>613</v>
      </c>
      <c r="CS8" s="729"/>
      <c r="CT8" s="729"/>
      <c r="CU8" s="729"/>
      <c r="CV8" s="729"/>
      <c r="CW8" s="729"/>
      <c r="CX8" s="729"/>
      <c r="CY8" s="729"/>
      <c r="CZ8" s="729"/>
      <c r="DA8" s="729"/>
      <c r="DB8" s="729"/>
      <c r="DC8" s="729"/>
      <c r="DD8" s="729"/>
      <c r="DE8" s="729"/>
      <c r="DF8" s="729"/>
      <c r="DG8" s="729"/>
      <c r="DH8" s="730"/>
    </row>
    <row r="9" spans="1:112" ht="70.5" customHeight="1">
      <c r="B9" t="str">
        <f t="shared" si="0"/>
        <v/>
      </c>
      <c r="E9" s="743"/>
      <c r="F9" s="744"/>
      <c r="G9" s="744"/>
      <c r="H9" s="744"/>
      <c r="I9" s="744"/>
      <c r="J9" s="744"/>
      <c r="K9" s="745"/>
      <c r="L9" s="485" t="str">
        <f>IF(②申請書２!L6="","",②申請書２!L6)</f>
        <v/>
      </c>
      <c r="M9" s="486"/>
      <c r="N9" s="486"/>
      <c r="O9" s="486"/>
      <c r="P9" s="486"/>
      <c r="Q9" s="486"/>
      <c r="R9" s="486"/>
      <c r="S9" s="486"/>
      <c r="T9" s="486"/>
      <c r="U9" s="486"/>
      <c r="V9" s="486"/>
      <c r="W9" s="486"/>
      <c r="X9" s="486"/>
      <c r="Y9" s="486"/>
      <c r="Z9" s="486"/>
      <c r="AA9" s="486"/>
      <c r="AB9" s="487"/>
      <c r="AC9" s="366"/>
      <c r="AD9" s="367"/>
      <c r="AE9" s="367"/>
      <c r="AF9" s="367"/>
      <c r="AG9" s="367"/>
      <c r="AH9" s="367"/>
      <c r="AI9" s="367"/>
      <c r="AJ9" s="367"/>
      <c r="AK9" s="367"/>
      <c r="AL9" s="367"/>
      <c r="AM9" s="367"/>
      <c r="AN9" s="367"/>
      <c r="AO9" s="367"/>
      <c r="AP9" s="367"/>
      <c r="AQ9" s="367"/>
      <c r="AR9" s="367"/>
      <c r="AS9" s="368"/>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743"/>
      <c r="BU9" s="744"/>
      <c r="BV9" s="744"/>
      <c r="BW9" s="744"/>
      <c r="BX9" s="744"/>
      <c r="BY9" s="744"/>
      <c r="BZ9" s="745"/>
      <c r="CA9" s="511" t="s">
        <v>616</v>
      </c>
      <c r="CB9" s="512"/>
      <c r="CC9" s="512"/>
      <c r="CD9" s="512"/>
      <c r="CE9" s="512"/>
      <c r="CF9" s="512"/>
      <c r="CG9" s="512"/>
      <c r="CH9" s="512"/>
      <c r="CI9" s="512"/>
      <c r="CJ9" s="512"/>
      <c r="CK9" s="512"/>
      <c r="CL9" s="512"/>
      <c r="CM9" s="512"/>
      <c r="CN9" s="512"/>
      <c r="CO9" s="512"/>
      <c r="CP9" s="512"/>
      <c r="CQ9" s="513"/>
      <c r="CR9" s="776" t="s">
        <v>617</v>
      </c>
      <c r="CS9" s="777"/>
      <c r="CT9" s="777"/>
      <c r="CU9" s="777"/>
      <c r="CV9" s="777"/>
      <c r="CW9" s="777"/>
      <c r="CX9" s="777"/>
      <c r="CY9" s="777"/>
      <c r="CZ9" s="777"/>
      <c r="DA9" s="777"/>
      <c r="DB9" s="777"/>
      <c r="DC9" s="777"/>
      <c r="DD9" s="777"/>
      <c r="DE9" s="777"/>
      <c r="DF9" s="777"/>
      <c r="DG9" s="777"/>
      <c r="DH9" s="778"/>
    </row>
    <row r="10" spans="1:112" ht="129.94999999999999" customHeight="1">
      <c r="B10" t="str">
        <f t="shared" si="0"/>
        <v/>
      </c>
      <c r="E10" s="720" t="s">
        <v>614</v>
      </c>
      <c r="F10" s="720"/>
      <c r="G10" s="720"/>
      <c r="H10" s="720"/>
      <c r="I10" s="720"/>
      <c r="J10" s="720"/>
      <c r="K10" s="720"/>
      <c r="L10" s="366"/>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8"/>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720" t="s">
        <v>614</v>
      </c>
      <c r="BU10" s="720"/>
      <c r="BV10" s="720"/>
      <c r="BW10" s="720"/>
      <c r="BX10" s="720"/>
      <c r="BY10" s="720"/>
      <c r="BZ10" s="720"/>
      <c r="CA10" s="721" t="s">
        <v>615</v>
      </c>
      <c r="CB10" s="722"/>
      <c r="CC10" s="722"/>
      <c r="CD10" s="722"/>
      <c r="CE10" s="722"/>
      <c r="CF10" s="722"/>
      <c r="CG10" s="722"/>
      <c r="CH10" s="722"/>
      <c r="CI10" s="722"/>
      <c r="CJ10" s="722"/>
      <c r="CK10" s="722"/>
      <c r="CL10" s="722"/>
      <c r="CM10" s="722"/>
      <c r="CN10" s="722"/>
      <c r="CO10" s="722"/>
      <c r="CP10" s="722"/>
      <c r="CQ10" s="722"/>
      <c r="CR10" s="722"/>
      <c r="CS10" s="722"/>
      <c r="CT10" s="722"/>
      <c r="CU10" s="722"/>
      <c r="CV10" s="722"/>
      <c r="CW10" s="722"/>
      <c r="CX10" s="722"/>
      <c r="CY10" s="722"/>
      <c r="CZ10" s="722"/>
      <c r="DA10" s="722"/>
      <c r="DB10" s="722"/>
      <c r="DC10" s="722"/>
      <c r="DD10" s="722"/>
      <c r="DE10" s="722"/>
      <c r="DF10" s="722"/>
      <c r="DG10" s="722"/>
      <c r="DH10" s="723"/>
    </row>
    <row r="11" spans="1:112" ht="39.75" customHeight="1">
      <c r="B11" t="str">
        <f t="shared" ref="B11:B17" si="1">IF($L$11="","",0)</f>
        <v/>
      </c>
      <c r="E11" s="724" t="s">
        <v>247</v>
      </c>
      <c r="F11" s="724"/>
      <c r="G11" s="724"/>
      <c r="H11" s="724"/>
      <c r="I11" s="724"/>
      <c r="J11" s="724"/>
      <c r="K11" s="724"/>
      <c r="L11" s="500" t="str">
        <f>IF(③変更承認申請書!F32="","",③変更承認申請書!F32)</f>
        <v/>
      </c>
      <c r="M11" s="501"/>
      <c r="N11" s="501"/>
      <c r="O11" s="501"/>
      <c r="P11" s="501"/>
      <c r="Q11" s="501"/>
      <c r="R11" s="501"/>
      <c r="S11" s="501"/>
      <c r="T11" s="501"/>
      <c r="U11" s="501"/>
      <c r="V11" s="501"/>
      <c r="W11" s="501"/>
      <c r="X11" s="501"/>
      <c r="Y11" s="501"/>
      <c r="Z11" s="501"/>
      <c r="AA11" s="501"/>
      <c r="AB11" s="501"/>
      <c r="AC11" s="501"/>
      <c r="AD11" s="501"/>
      <c r="AE11" s="501"/>
      <c r="AF11" s="501"/>
      <c r="AG11" s="501"/>
      <c r="AH11" s="501"/>
      <c r="AI11" s="501"/>
      <c r="AJ11" s="501"/>
      <c r="AK11" s="501"/>
      <c r="AL11" s="501"/>
      <c r="AM11" s="501"/>
      <c r="AN11" s="501"/>
      <c r="AO11" s="501"/>
      <c r="AP11" s="501"/>
      <c r="AQ11" s="501"/>
      <c r="AR11" s="501"/>
      <c r="AS11" s="502"/>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724" t="s">
        <v>247</v>
      </c>
      <c r="BU11" s="724"/>
      <c r="BV11" s="724"/>
      <c r="BW11" s="724"/>
      <c r="BX11" s="724"/>
      <c r="BY11" s="724"/>
      <c r="BZ11" s="724"/>
      <c r="CA11" s="549" t="s">
        <v>481</v>
      </c>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550"/>
      <c r="CZ11" s="550"/>
      <c r="DA11" s="550"/>
      <c r="DB11" s="550"/>
      <c r="DC11" s="550"/>
      <c r="DD11" s="550"/>
      <c r="DE11" s="550"/>
      <c r="DF11" s="550"/>
      <c r="DG11" s="550"/>
      <c r="DH11" s="551"/>
    </row>
    <row r="12" spans="1:112" ht="150" customHeight="1">
      <c r="B12" t="str">
        <f t="shared" si="1"/>
        <v/>
      </c>
      <c r="E12" s="731" t="s">
        <v>55</v>
      </c>
      <c r="F12" s="732"/>
      <c r="G12" s="732"/>
      <c r="H12" s="732"/>
      <c r="I12" s="732"/>
      <c r="J12" s="732"/>
      <c r="K12" s="733"/>
      <c r="L12" s="767" t="str">
        <f>IF(②申請書２!L8="","",②申請書２!L8)</f>
        <v>①
②
③
④
⑤
⑥</v>
      </c>
      <c r="M12" s="768"/>
      <c r="N12" s="768"/>
      <c r="O12" s="768"/>
      <c r="P12" s="768"/>
      <c r="Q12" s="768"/>
      <c r="R12" s="768"/>
      <c r="S12" s="768"/>
      <c r="T12" s="768"/>
      <c r="U12" s="768"/>
      <c r="V12" s="768"/>
      <c r="W12" s="768"/>
      <c r="X12" s="768"/>
      <c r="Y12" s="768"/>
      <c r="Z12" s="768"/>
      <c r="AA12" s="768"/>
      <c r="AB12" s="768"/>
      <c r="AC12" s="768"/>
      <c r="AD12" s="768"/>
      <c r="AE12" s="768"/>
      <c r="AF12" s="768"/>
      <c r="AG12" s="768"/>
      <c r="AH12" s="768"/>
      <c r="AI12" s="768"/>
      <c r="AJ12" s="768"/>
      <c r="AK12" s="768"/>
      <c r="AL12" s="768"/>
      <c r="AM12" s="768"/>
      <c r="AN12" s="768"/>
      <c r="AO12" s="768"/>
      <c r="AP12" s="768"/>
      <c r="AQ12" s="768"/>
      <c r="AR12" s="768"/>
      <c r="AS12" s="769"/>
      <c r="AU12" s="17"/>
      <c r="AV12" s="25"/>
      <c r="AW12" s="189"/>
      <c r="AX12" s="189"/>
      <c r="AY12" s="189"/>
      <c r="AZ12" s="189"/>
      <c r="BA12" s="189"/>
      <c r="BB12" s="189"/>
      <c r="BC12" s="189"/>
      <c r="BD12" s="189"/>
      <c r="BE12" s="189"/>
      <c r="BF12" s="189"/>
      <c r="BG12" s="189"/>
      <c r="BH12" s="189"/>
      <c r="BI12" s="189"/>
      <c r="BJ12" s="189"/>
      <c r="BK12" s="189"/>
      <c r="BL12" s="189"/>
      <c r="BM12" s="189"/>
      <c r="BN12" s="189"/>
      <c r="BO12" s="189"/>
      <c r="BP12" s="189"/>
      <c r="BQ12" s="189"/>
      <c r="BR12" s="189"/>
      <c r="BS12" s="189"/>
      <c r="BT12" s="731" t="s">
        <v>55</v>
      </c>
      <c r="BU12" s="732"/>
      <c r="BV12" s="732"/>
      <c r="BW12" s="732"/>
      <c r="BX12" s="732"/>
      <c r="BY12" s="732"/>
      <c r="BZ12" s="733"/>
      <c r="CA12" s="758" t="s">
        <v>705</v>
      </c>
      <c r="CB12" s="759"/>
      <c r="CC12" s="759"/>
      <c r="CD12" s="759"/>
      <c r="CE12" s="759"/>
      <c r="CF12" s="759"/>
      <c r="CG12" s="759"/>
      <c r="CH12" s="759"/>
      <c r="CI12" s="759"/>
      <c r="CJ12" s="759"/>
      <c r="CK12" s="759"/>
      <c r="CL12" s="759"/>
      <c r="CM12" s="759"/>
      <c r="CN12" s="759"/>
      <c r="CO12" s="759"/>
      <c r="CP12" s="759"/>
      <c r="CQ12" s="759"/>
      <c r="CR12" s="759"/>
      <c r="CS12" s="759"/>
      <c r="CT12" s="759"/>
      <c r="CU12" s="759"/>
      <c r="CV12" s="759"/>
      <c r="CW12" s="759"/>
      <c r="CX12" s="759"/>
      <c r="CY12" s="759"/>
      <c r="CZ12" s="759"/>
      <c r="DA12" s="759"/>
      <c r="DB12" s="759"/>
      <c r="DC12" s="759"/>
      <c r="DD12" s="759"/>
      <c r="DE12" s="759"/>
      <c r="DF12" s="759"/>
      <c r="DG12" s="759"/>
      <c r="DH12" s="760"/>
    </row>
    <row r="13" spans="1:112" ht="150" customHeight="1">
      <c r="B13" t="str">
        <f t="shared" si="1"/>
        <v/>
      </c>
      <c r="E13" s="734"/>
      <c r="F13" s="735"/>
      <c r="G13" s="735"/>
      <c r="H13" s="735"/>
      <c r="I13" s="735"/>
      <c r="J13" s="735"/>
      <c r="K13" s="736"/>
      <c r="L13" s="770"/>
      <c r="M13" s="771"/>
      <c r="N13" s="771"/>
      <c r="O13" s="771"/>
      <c r="P13" s="771"/>
      <c r="Q13" s="771"/>
      <c r="R13" s="771"/>
      <c r="S13" s="771"/>
      <c r="T13" s="771"/>
      <c r="U13" s="771"/>
      <c r="V13" s="771"/>
      <c r="W13" s="771"/>
      <c r="X13" s="771"/>
      <c r="Y13" s="771"/>
      <c r="Z13" s="771"/>
      <c r="AA13" s="771"/>
      <c r="AB13" s="771"/>
      <c r="AC13" s="771"/>
      <c r="AD13" s="771"/>
      <c r="AE13" s="771"/>
      <c r="AF13" s="771"/>
      <c r="AG13" s="771"/>
      <c r="AH13" s="771"/>
      <c r="AI13" s="771"/>
      <c r="AJ13" s="771"/>
      <c r="AK13" s="771"/>
      <c r="AL13" s="771"/>
      <c r="AM13" s="771"/>
      <c r="AN13" s="771"/>
      <c r="AO13" s="771"/>
      <c r="AP13" s="771"/>
      <c r="AQ13" s="771"/>
      <c r="AR13" s="771"/>
      <c r="AS13" s="772"/>
      <c r="BT13" s="734"/>
      <c r="BU13" s="735"/>
      <c r="BV13" s="735"/>
      <c r="BW13" s="735"/>
      <c r="BX13" s="735"/>
      <c r="BY13" s="735"/>
      <c r="BZ13" s="736"/>
      <c r="CA13" s="761"/>
      <c r="CB13" s="762"/>
      <c r="CC13" s="762"/>
      <c r="CD13" s="762"/>
      <c r="CE13" s="762"/>
      <c r="CF13" s="762"/>
      <c r="CG13" s="762"/>
      <c r="CH13" s="762"/>
      <c r="CI13" s="762"/>
      <c r="CJ13" s="762"/>
      <c r="CK13" s="762"/>
      <c r="CL13" s="762"/>
      <c r="CM13" s="762"/>
      <c r="CN13" s="762"/>
      <c r="CO13" s="762"/>
      <c r="CP13" s="762"/>
      <c r="CQ13" s="762"/>
      <c r="CR13" s="762"/>
      <c r="CS13" s="762"/>
      <c r="CT13" s="762"/>
      <c r="CU13" s="762"/>
      <c r="CV13" s="762"/>
      <c r="CW13" s="762"/>
      <c r="CX13" s="762"/>
      <c r="CY13" s="762"/>
      <c r="CZ13" s="762"/>
      <c r="DA13" s="762"/>
      <c r="DB13" s="762"/>
      <c r="DC13" s="762"/>
      <c r="DD13" s="762"/>
      <c r="DE13" s="762"/>
      <c r="DF13" s="762"/>
      <c r="DG13" s="762"/>
      <c r="DH13" s="763"/>
    </row>
    <row r="14" spans="1:112" ht="150" customHeight="1">
      <c r="B14" t="str">
        <f t="shared" si="1"/>
        <v/>
      </c>
      <c r="E14" s="737"/>
      <c r="F14" s="738"/>
      <c r="G14" s="738"/>
      <c r="H14" s="738"/>
      <c r="I14" s="738"/>
      <c r="J14" s="738"/>
      <c r="K14" s="739"/>
      <c r="L14" s="773"/>
      <c r="M14" s="774"/>
      <c r="N14" s="774"/>
      <c r="O14" s="774"/>
      <c r="P14" s="774"/>
      <c r="Q14" s="774"/>
      <c r="R14" s="774"/>
      <c r="S14" s="774"/>
      <c r="T14" s="774"/>
      <c r="U14" s="774"/>
      <c r="V14" s="774"/>
      <c r="W14" s="774"/>
      <c r="X14" s="774"/>
      <c r="Y14" s="774"/>
      <c r="Z14" s="774"/>
      <c r="AA14" s="774"/>
      <c r="AB14" s="774"/>
      <c r="AC14" s="774"/>
      <c r="AD14" s="774"/>
      <c r="AE14" s="774"/>
      <c r="AF14" s="774"/>
      <c r="AG14" s="774"/>
      <c r="AH14" s="774"/>
      <c r="AI14" s="774"/>
      <c r="AJ14" s="774"/>
      <c r="AK14" s="774"/>
      <c r="AL14" s="774"/>
      <c r="AM14" s="774"/>
      <c r="AN14" s="774"/>
      <c r="AO14" s="774"/>
      <c r="AP14" s="774"/>
      <c r="AQ14" s="774"/>
      <c r="AR14" s="774"/>
      <c r="AS14" s="775"/>
      <c r="BT14" s="737"/>
      <c r="BU14" s="738"/>
      <c r="BV14" s="738"/>
      <c r="BW14" s="738"/>
      <c r="BX14" s="738"/>
      <c r="BY14" s="738"/>
      <c r="BZ14" s="739"/>
      <c r="CA14" s="764"/>
      <c r="CB14" s="765"/>
      <c r="CC14" s="765"/>
      <c r="CD14" s="765"/>
      <c r="CE14" s="765"/>
      <c r="CF14" s="765"/>
      <c r="CG14" s="765"/>
      <c r="CH14" s="765"/>
      <c r="CI14" s="765"/>
      <c r="CJ14" s="765"/>
      <c r="CK14" s="765"/>
      <c r="CL14" s="765"/>
      <c r="CM14" s="765"/>
      <c r="CN14" s="765"/>
      <c r="CO14" s="765"/>
      <c r="CP14" s="765"/>
      <c r="CQ14" s="765"/>
      <c r="CR14" s="765"/>
      <c r="CS14" s="765"/>
      <c r="CT14" s="765"/>
      <c r="CU14" s="765"/>
      <c r="CV14" s="765"/>
      <c r="CW14" s="765"/>
      <c r="CX14" s="765"/>
      <c r="CY14" s="765"/>
      <c r="CZ14" s="765"/>
      <c r="DA14" s="765"/>
      <c r="DB14" s="765"/>
      <c r="DC14" s="765"/>
      <c r="DD14" s="765"/>
      <c r="DE14" s="765"/>
      <c r="DF14" s="765"/>
      <c r="DG14" s="765"/>
      <c r="DH14" s="766"/>
    </row>
    <row r="15" spans="1:112" ht="18.75" customHeight="1">
      <c r="B15" t="str">
        <f t="shared" si="1"/>
        <v/>
      </c>
      <c r="E15" s="740" t="s">
        <v>611</v>
      </c>
      <c r="F15" s="741"/>
      <c r="G15" s="741"/>
      <c r="H15" s="741"/>
      <c r="I15" s="741"/>
      <c r="J15" s="741"/>
      <c r="K15" s="742"/>
      <c r="L15" s="725" t="s">
        <v>612</v>
      </c>
      <c r="M15" s="726"/>
      <c r="N15" s="726"/>
      <c r="O15" s="726"/>
      <c r="P15" s="726"/>
      <c r="Q15" s="726"/>
      <c r="R15" s="726"/>
      <c r="S15" s="726"/>
      <c r="T15" s="726"/>
      <c r="U15" s="726"/>
      <c r="V15" s="726"/>
      <c r="W15" s="726"/>
      <c r="X15" s="726"/>
      <c r="Y15" s="726"/>
      <c r="Z15" s="726"/>
      <c r="AA15" s="726"/>
      <c r="AB15" s="727"/>
      <c r="AC15" s="728" t="s">
        <v>613</v>
      </c>
      <c r="AD15" s="729"/>
      <c r="AE15" s="729"/>
      <c r="AF15" s="729"/>
      <c r="AG15" s="729"/>
      <c r="AH15" s="729"/>
      <c r="AI15" s="729"/>
      <c r="AJ15" s="729"/>
      <c r="AK15" s="729"/>
      <c r="AL15" s="729"/>
      <c r="AM15" s="729"/>
      <c r="AN15" s="729"/>
      <c r="AO15" s="729"/>
      <c r="AP15" s="729"/>
      <c r="AQ15" s="729"/>
      <c r="AR15" s="729"/>
      <c r="AS15" s="730"/>
      <c r="BT15" s="740" t="s">
        <v>611</v>
      </c>
      <c r="BU15" s="741"/>
      <c r="BV15" s="741"/>
      <c r="BW15" s="741"/>
      <c r="BX15" s="741"/>
      <c r="BY15" s="741"/>
      <c r="BZ15" s="742"/>
      <c r="CA15" s="725" t="s">
        <v>612</v>
      </c>
      <c r="CB15" s="726"/>
      <c r="CC15" s="726"/>
      <c r="CD15" s="726"/>
      <c r="CE15" s="726"/>
      <c r="CF15" s="726"/>
      <c r="CG15" s="726"/>
      <c r="CH15" s="726"/>
      <c r="CI15" s="726"/>
      <c r="CJ15" s="726"/>
      <c r="CK15" s="726"/>
      <c r="CL15" s="726"/>
      <c r="CM15" s="726"/>
      <c r="CN15" s="726"/>
      <c r="CO15" s="726"/>
      <c r="CP15" s="726"/>
      <c r="CQ15" s="727"/>
      <c r="CR15" s="728" t="s">
        <v>613</v>
      </c>
      <c r="CS15" s="729"/>
      <c r="CT15" s="729"/>
      <c r="CU15" s="729"/>
      <c r="CV15" s="729"/>
      <c r="CW15" s="729"/>
      <c r="CX15" s="729"/>
      <c r="CY15" s="729"/>
      <c r="CZ15" s="729"/>
      <c r="DA15" s="729"/>
      <c r="DB15" s="729"/>
      <c r="DC15" s="729"/>
      <c r="DD15" s="729"/>
      <c r="DE15" s="729"/>
      <c r="DF15" s="729"/>
      <c r="DG15" s="729"/>
      <c r="DH15" s="730"/>
    </row>
    <row r="16" spans="1:112" ht="60.75" customHeight="1">
      <c r="B16" t="str">
        <f t="shared" si="1"/>
        <v/>
      </c>
      <c r="E16" s="743"/>
      <c r="F16" s="744"/>
      <c r="G16" s="744"/>
      <c r="H16" s="744"/>
      <c r="I16" s="744"/>
      <c r="J16" s="744"/>
      <c r="K16" s="745"/>
      <c r="L16" s="485" t="str">
        <f>IF(②申請書２!L10="","",②申請書２!L10)</f>
        <v/>
      </c>
      <c r="M16" s="486"/>
      <c r="N16" s="486"/>
      <c r="O16" s="486"/>
      <c r="P16" s="486"/>
      <c r="Q16" s="486"/>
      <c r="R16" s="486"/>
      <c r="S16" s="486"/>
      <c r="T16" s="486"/>
      <c r="U16" s="486"/>
      <c r="V16" s="486"/>
      <c r="W16" s="486"/>
      <c r="X16" s="486"/>
      <c r="Y16" s="486"/>
      <c r="Z16" s="486"/>
      <c r="AA16" s="486"/>
      <c r="AB16" s="486"/>
      <c r="AC16" s="366"/>
      <c r="AD16" s="367"/>
      <c r="AE16" s="367"/>
      <c r="AF16" s="367"/>
      <c r="AG16" s="367"/>
      <c r="AH16" s="367"/>
      <c r="AI16" s="367"/>
      <c r="AJ16" s="367"/>
      <c r="AK16" s="367"/>
      <c r="AL16" s="367"/>
      <c r="AM16" s="367"/>
      <c r="AN16" s="367"/>
      <c r="AO16" s="367"/>
      <c r="AP16" s="367"/>
      <c r="AQ16" s="367"/>
      <c r="AR16" s="367"/>
      <c r="AS16" s="368"/>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743"/>
      <c r="BU16" s="744"/>
      <c r="BV16" s="744"/>
      <c r="BW16" s="744"/>
      <c r="BX16" s="744"/>
      <c r="BY16" s="744"/>
      <c r="BZ16" s="745"/>
      <c r="CA16" s="511" t="s">
        <v>482</v>
      </c>
      <c r="CB16" s="512"/>
      <c r="CC16" s="512"/>
      <c r="CD16" s="512"/>
      <c r="CE16" s="512"/>
      <c r="CF16" s="512"/>
      <c r="CG16" s="512"/>
      <c r="CH16" s="512"/>
      <c r="CI16" s="512"/>
      <c r="CJ16" s="512"/>
      <c r="CK16" s="512"/>
      <c r="CL16" s="512"/>
      <c r="CM16" s="512"/>
      <c r="CN16" s="512"/>
      <c r="CO16" s="512"/>
      <c r="CP16" s="512"/>
      <c r="CQ16" s="513"/>
      <c r="CR16" s="721" t="s">
        <v>483</v>
      </c>
      <c r="CS16" s="722"/>
      <c r="CT16" s="722"/>
      <c r="CU16" s="722"/>
      <c r="CV16" s="722"/>
      <c r="CW16" s="722"/>
      <c r="CX16" s="722"/>
      <c r="CY16" s="722"/>
      <c r="CZ16" s="722"/>
      <c r="DA16" s="722"/>
      <c r="DB16" s="722"/>
      <c r="DC16" s="722"/>
      <c r="DD16" s="722"/>
      <c r="DE16" s="722"/>
      <c r="DF16" s="722"/>
      <c r="DG16" s="722"/>
      <c r="DH16" s="723"/>
    </row>
    <row r="17" spans="2:112" ht="137.1" customHeight="1">
      <c r="B17" t="str">
        <f t="shared" si="1"/>
        <v/>
      </c>
      <c r="E17" s="720" t="s">
        <v>614</v>
      </c>
      <c r="F17" s="720"/>
      <c r="G17" s="720"/>
      <c r="H17" s="720"/>
      <c r="I17" s="720"/>
      <c r="J17" s="720"/>
      <c r="K17" s="720"/>
      <c r="L17" s="366"/>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8"/>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720" t="s">
        <v>614</v>
      </c>
      <c r="BU17" s="720"/>
      <c r="BV17" s="720"/>
      <c r="BW17" s="720"/>
      <c r="BX17" s="720"/>
      <c r="BY17" s="720"/>
      <c r="BZ17" s="720"/>
      <c r="CA17" s="721"/>
      <c r="CB17" s="722"/>
      <c r="CC17" s="722"/>
      <c r="CD17" s="722"/>
      <c r="CE17" s="722"/>
      <c r="CF17" s="722"/>
      <c r="CG17" s="722"/>
      <c r="CH17" s="722"/>
      <c r="CI17" s="722"/>
      <c r="CJ17" s="722"/>
      <c r="CK17" s="722"/>
      <c r="CL17" s="722"/>
      <c r="CM17" s="722"/>
      <c r="CN17" s="722"/>
      <c r="CO17" s="722"/>
      <c r="CP17" s="722"/>
      <c r="CQ17" s="722"/>
      <c r="CR17" s="722"/>
      <c r="CS17" s="722"/>
      <c r="CT17" s="722"/>
      <c r="CU17" s="722"/>
      <c r="CV17" s="722"/>
      <c r="CW17" s="722"/>
      <c r="CX17" s="722"/>
      <c r="CY17" s="722"/>
      <c r="CZ17" s="722"/>
      <c r="DA17" s="722"/>
      <c r="DB17" s="722"/>
      <c r="DC17" s="722"/>
      <c r="DD17" s="722"/>
      <c r="DE17" s="722"/>
      <c r="DF17" s="722"/>
      <c r="DG17" s="722"/>
      <c r="DH17" s="723"/>
    </row>
    <row r="18" spans="2:112" ht="39.75" customHeight="1">
      <c r="B18" t="str">
        <f t="shared" ref="B18:B24" si="2">IF($L$18="","",0)</f>
        <v/>
      </c>
      <c r="E18" s="724" t="s">
        <v>248</v>
      </c>
      <c r="F18" s="724"/>
      <c r="G18" s="724"/>
      <c r="H18" s="724"/>
      <c r="I18" s="724"/>
      <c r="J18" s="724"/>
      <c r="K18" s="724"/>
      <c r="L18" s="500" t="str">
        <f>IF(③変更承認申請書!F34="","",③変更承認申請書!F34)</f>
        <v/>
      </c>
      <c r="M18" s="501"/>
      <c r="N18" s="501"/>
      <c r="O18" s="501"/>
      <c r="P18" s="501"/>
      <c r="Q18" s="501"/>
      <c r="R18" s="501"/>
      <c r="S18" s="501"/>
      <c r="T18" s="501"/>
      <c r="U18" s="501"/>
      <c r="V18" s="501"/>
      <c r="W18" s="501"/>
      <c r="X18" s="501"/>
      <c r="Y18" s="501"/>
      <c r="Z18" s="501"/>
      <c r="AA18" s="501"/>
      <c r="AB18" s="501"/>
      <c r="AC18" s="501"/>
      <c r="AD18" s="501"/>
      <c r="AE18" s="501"/>
      <c r="AF18" s="501"/>
      <c r="AG18" s="501"/>
      <c r="AH18" s="501"/>
      <c r="AI18" s="501"/>
      <c r="AJ18" s="501"/>
      <c r="AK18" s="501"/>
      <c r="AL18" s="501"/>
      <c r="AM18" s="501"/>
      <c r="AN18" s="501"/>
      <c r="AO18" s="501"/>
      <c r="AP18" s="501"/>
      <c r="AQ18" s="501"/>
      <c r="AR18" s="501"/>
      <c r="AS18" s="502"/>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724" t="s">
        <v>248</v>
      </c>
      <c r="BU18" s="724"/>
      <c r="BV18" s="724"/>
      <c r="BW18" s="724"/>
      <c r="BX18" s="724"/>
      <c r="BY18" s="724"/>
      <c r="BZ18" s="724"/>
      <c r="CA18" s="746" t="str">
        <f>IF(③変更承認申請書!CF34="","",③変更承認申請書!CF34)</f>
        <v/>
      </c>
      <c r="CB18" s="747"/>
      <c r="CC18" s="747"/>
      <c r="CD18" s="747"/>
      <c r="CE18" s="747"/>
      <c r="CF18" s="747"/>
      <c r="CG18" s="747"/>
      <c r="CH18" s="747"/>
      <c r="CI18" s="747"/>
      <c r="CJ18" s="747"/>
      <c r="CK18" s="747"/>
      <c r="CL18" s="747"/>
      <c r="CM18" s="747"/>
      <c r="CN18" s="747"/>
      <c r="CO18" s="747"/>
      <c r="CP18" s="747"/>
      <c r="CQ18" s="747"/>
      <c r="CR18" s="747"/>
      <c r="CS18" s="747"/>
      <c r="CT18" s="747"/>
      <c r="CU18" s="747"/>
      <c r="CV18" s="747"/>
      <c r="CW18" s="747"/>
      <c r="CX18" s="747"/>
      <c r="CY18" s="747"/>
      <c r="CZ18" s="747"/>
      <c r="DA18" s="747"/>
      <c r="DB18" s="747"/>
      <c r="DC18" s="747"/>
      <c r="DD18" s="747"/>
      <c r="DE18" s="747"/>
      <c r="DF18" s="747"/>
      <c r="DG18" s="747"/>
      <c r="DH18" s="748"/>
    </row>
    <row r="19" spans="2:112" ht="150" customHeight="1">
      <c r="B19" t="str">
        <f t="shared" si="2"/>
        <v/>
      </c>
      <c r="E19" s="731" t="s">
        <v>55</v>
      </c>
      <c r="F19" s="732"/>
      <c r="G19" s="732"/>
      <c r="H19" s="732"/>
      <c r="I19" s="732"/>
      <c r="J19" s="732"/>
      <c r="K19" s="733"/>
      <c r="L19" s="767" t="str">
        <f>IF(②申請書２!L12="","",②申請書２!L12)</f>
        <v>①
②
③
④
⑤
⑥</v>
      </c>
      <c r="M19" s="768"/>
      <c r="N19" s="768"/>
      <c r="O19" s="768"/>
      <c r="P19" s="768"/>
      <c r="Q19" s="768"/>
      <c r="R19" s="768"/>
      <c r="S19" s="768"/>
      <c r="T19" s="768"/>
      <c r="U19" s="768"/>
      <c r="V19" s="768"/>
      <c r="W19" s="768"/>
      <c r="X19" s="768"/>
      <c r="Y19" s="768"/>
      <c r="Z19" s="768"/>
      <c r="AA19" s="768"/>
      <c r="AB19" s="768"/>
      <c r="AC19" s="768"/>
      <c r="AD19" s="768"/>
      <c r="AE19" s="768"/>
      <c r="AF19" s="768"/>
      <c r="AG19" s="768"/>
      <c r="AH19" s="768"/>
      <c r="AI19" s="768"/>
      <c r="AJ19" s="768"/>
      <c r="AK19" s="768"/>
      <c r="AL19" s="768"/>
      <c r="AM19" s="768"/>
      <c r="AN19" s="768"/>
      <c r="AO19" s="768"/>
      <c r="AP19" s="768"/>
      <c r="AQ19" s="768"/>
      <c r="AR19" s="768"/>
      <c r="AS19" s="769"/>
      <c r="AU19" s="17"/>
      <c r="AV19" s="25"/>
      <c r="AW19" s="189"/>
      <c r="AX19" s="189"/>
      <c r="AY19" s="189"/>
      <c r="AZ19" s="189"/>
      <c r="BA19" s="189"/>
      <c r="BB19" s="189"/>
      <c r="BC19" s="189"/>
      <c r="BD19" s="189"/>
      <c r="BE19" s="189"/>
      <c r="BF19" s="189"/>
      <c r="BG19" s="189"/>
      <c r="BH19" s="189"/>
      <c r="BI19" s="189"/>
      <c r="BJ19" s="189"/>
      <c r="BK19" s="189"/>
      <c r="BL19" s="189"/>
      <c r="BM19" s="189"/>
      <c r="BN19" s="189"/>
      <c r="BO19" s="189"/>
      <c r="BP19" s="189"/>
      <c r="BQ19" s="189"/>
      <c r="BR19" s="189"/>
      <c r="BS19" s="189"/>
      <c r="BT19" s="731" t="s">
        <v>55</v>
      </c>
      <c r="BU19" s="732"/>
      <c r="BV19" s="732"/>
      <c r="BW19" s="732"/>
      <c r="BX19" s="732"/>
      <c r="BY19" s="732"/>
      <c r="BZ19" s="733"/>
      <c r="CA19" s="749" t="str">
        <f>IF(②申請書２!CL12="","",②申請書２!CL12)</f>
        <v/>
      </c>
      <c r="CB19" s="750"/>
      <c r="CC19" s="750"/>
      <c r="CD19" s="750"/>
      <c r="CE19" s="750"/>
      <c r="CF19" s="750"/>
      <c r="CG19" s="750"/>
      <c r="CH19" s="750"/>
      <c r="CI19" s="750"/>
      <c r="CJ19" s="750"/>
      <c r="CK19" s="750"/>
      <c r="CL19" s="750"/>
      <c r="CM19" s="750"/>
      <c r="CN19" s="750"/>
      <c r="CO19" s="750"/>
      <c r="CP19" s="750"/>
      <c r="CQ19" s="750"/>
      <c r="CR19" s="750"/>
      <c r="CS19" s="750"/>
      <c r="CT19" s="750"/>
      <c r="CU19" s="750"/>
      <c r="CV19" s="750"/>
      <c r="CW19" s="750"/>
      <c r="CX19" s="750"/>
      <c r="CY19" s="750"/>
      <c r="CZ19" s="750"/>
      <c r="DA19" s="750"/>
      <c r="DB19" s="750"/>
      <c r="DC19" s="750"/>
      <c r="DD19" s="750"/>
      <c r="DE19" s="750"/>
      <c r="DF19" s="750"/>
      <c r="DG19" s="750"/>
      <c r="DH19" s="751"/>
    </row>
    <row r="20" spans="2:112" ht="150" customHeight="1">
      <c r="B20" t="str">
        <f t="shared" si="2"/>
        <v/>
      </c>
      <c r="E20" s="734"/>
      <c r="F20" s="735"/>
      <c r="G20" s="735"/>
      <c r="H20" s="735"/>
      <c r="I20" s="735"/>
      <c r="J20" s="735"/>
      <c r="K20" s="736"/>
      <c r="L20" s="770"/>
      <c r="M20" s="771"/>
      <c r="N20" s="771"/>
      <c r="O20" s="771"/>
      <c r="P20" s="771"/>
      <c r="Q20" s="771"/>
      <c r="R20" s="771"/>
      <c r="S20" s="771"/>
      <c r="T20" s="771"/>
      <c r="U20" s="771"/>
      <c r="V20" s="771"/>
      <c r="W20" s="771"/>
      <c r="X20" s="771"/>
      <c r="Y20" s="771"/>
      <c r="Z20" s="771"/>
      <c r="AA20" s="771"/>
      <c r="AB20" s="771"/>
      <c r="AC20" s="771"/>
      <c r="AD20" s="771"/>
      <c r="AE20" s="771"/>
      <c r="AF20" s="771"/>
      <c r="AG20" s="771"/>
      <c r="AH20" s="771"/>
      <c r="AI20" s="771"/>
      <c r="AJ20" s="771"/>
      <c r="AK20" s="771"/>
      <c r="AL20" s="771"/>
      <c r="AM20" s="771"/>
      <c r="AN20" s="771"/>
      <c r="AO20" s="771"/>
      <c r="AP20" s="771"/>
      <c r="AQ20" s="771"/>
      <c r="AR20" s="771"/>
      <c r="AS20" s="772"/>
      <c r="AV20" s="103"/>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734"/>
      <c r="BU20" s="735"/>
      <c r="BV20" s="735"/>
      <c r="BW20" s="735"/>
      <c r="BX20" s="735"/>
      <c r="BY20" s="735"/>
      <c r="BZ20" s="736"/>
      <c r="CA20" s="752"/>
      <c r="CB20" s="753"/>
      <c r="CC20" s="753"/>
      <c r="CD20" s="753"/>
      <c r="CE20" s="753"/>
      <c r="CF20" s="753"/>
      <c r="CG20" s="753"/>
      <c r="CH20" s="753"/>
      <c r="CI20" s="753"/>
      <c r="CJ20" s="753"/>
      <c r="CK20" s="753"/>
      <c r="CL20" s="753"/>
      <c r="CM20" s="753"/>
      <c r="CN20" s="753"/>
      <c r="CO20" s="753"/>
      <c r="CP20" s="753"/>
      <c r="CQ20" s="753"/>
      <c r="CR20" s="753"/>
      <c r="CS20" s="753"/>
      <c r="CT20" s="753"/>
      <c r="CU20" s="753"/>
      <c r="CV20" s="753"/>
      <c r="CW20" s="753"/>
      <c r="CX20" s="753"/>
      <c r="CY20" s="753"/>
      <c r="CZ20" s="753"/>
      <c r="DA20" s="753"/>
      <c r="DB20" s="753"/>
      <c r="DC20" s="753"/>
      <c r="DD20" s="753"/>
      <c r="DE20" s="753"/>
      <c r="DF20" s="753"/>
      <c r="DG20" s="753"/>
      <c r="DH20" s="754"/>
    </row>
    <row r="21" spans="2:112" ht="150" customHeight="1">
      <c r="B21" t="str">
        <f t="shared" si="2"/>
        <v/>
      </c>
      <c r="E21" s="737"/>
      <c r="F21" s="738"/>
      <c r="G21" s="738"/>
      <c r="H21" s="738"/>
      <c r="I21" s="738"/>
      <c r="J21" s="738"/>
      <c r="K21" s="739"/>
      <c r="L21" s="773"/>
      <c r="M21" s="774"/>
      <c r="N21" s="774"/>
      <c r="O21" s="774"/>
      <c r="P21" s="774"/>
      <c r="Q21" s="774"/>
      <c r="R21" s="774"/>
      <c r="S21" s="774"/>
      <c r="T21" s="774"/>
      <c r="U21" s="774"/>
      <c r="V21" s="774"/>
      <c r="W21" s="774"/>
      <c r="X21" s="774"/>
      <c r="Y21" s="774"/>
      <c r="Z21" s="774"/>
      <c r="AA21" s="774"/>
      <c r="AB21" s="774"/>
      <c r="AC21" s="774"/>
      <c r="AD21" s="774"/>
      <c r="AE21" s="774"/>
      <c r="AF21" s="774"/>
      <c r="AG21" s="774"/>
      <c r="AH21" s="774"/>
      <c r="AI21" s="774"/>
      <c r="AJ21" s="774"/>
      <c r="AK21" s="774"/>
      <c r="AL21" s="774"/>
      <c r="AM21" s="774"/>
      <c r="AN21" s="774"/>
      <c r="AO21" s="774"/>
      <c r="AP21" s="774"/>
      <c r="AQ21" s="774"/>
      <c r="AR21" s="774"/>
      <c r="AS21" s="775"/>
      <c r="AV21" s="103"/>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737"/>
      <c r="BU21" s="738"/>
      <c r="BV21" s="738"/>
      <c r="BW21" s="738"/>
      <c r="BX21" s="738"/>
      <c r="BY21" s="738"/>
      <c r="BZ21" s="739"/>
      <c r="CA21" s="755"/>
      <c r="CB21" s="756"/>
      <c r="CC21" s="756"/>
      <c r="CD21" s="756"/>
      <c r="CE21" s="756"/>
      <c r="CF21" s="756"/>
      <c r="CG21" s="756"/>
      <c r="CH21" s="756"/>
      <c r="CI21" s="756"/>
      <c r="CJ21" s="756"/>
      <c r="CK21" s="756"/>
      <c r="CL21" s="756"/>
      <c r="CM21" s="756"/>
      <c r="CN21" s="756"/>
      <c r="CO21" s="756"/>
      <c r="CP21" s="756"/>
      <c r="CQ21" s="756"/>
      <c r="CR21" s="756"/>
      <c r="CS21" s="756"/>
      <c r="CT21" s="756"/>
      <c r="CU21" s="756"/>
      <c r="CV21" s="756"/>
      <c r="CW21" s="756"/>
      <c r="CX21" s="756"/>
      <c r="CY21" s="756"/>
      <c r="CZ21" s="756"/>
      <c r="DA21" s="756"/>
      <c r="DB21" s="756"/>
      <c r="DC21" s="756"/>
      <c r="DD21" s="756"/>
      <c r="DE21" s="756"/>
      <c r="DF21" s="756"/>
      <c r="DG21" s="756"/>
      <c r="DH21" s="757"/>
    </row>
    <row r="22" spans="2:112" ht="22.5" customHeight="1">
      <c r="B22" t="str">
        <f t="shared" si="2"/>
        <v/>
      </c>
      <c r="E22" s="740" t="s">
        <v>611</v>
      </c>
      <c r="F22" s="741"/>
      <c r="G22" s="741"/>
      <c r="H22" s="741"/>
      <c r="I22" s="741"/>
      <c r="J22" s="741"/>
      <c r="K22" s="742"/>
      <c r="L22" s="725" t="s">
        <v>612</v>
      </c>
      <c r="M22" s="726"/>
      <c r="N22" s="726"/>
      <c r="O22" s="726"/>
      <c r="P22" s="726"/>
      <c r="Q22" s="726"/>
      <c r="R22" s="726"/>
      <c r="S22" s="726"/>
      <c r="T22" s="726"/>
      <c r="U22" s="726"/>
      <c r="V22" s="726"/>
      <c r="W22" s="726"/>
      <c r="X22" s="726"/>
      <c r="Y22" s="726"/>
      <c r="Z22" s="726"/>
      <c r="AA22" s="726"/>
      <c r="AB22" s="727"/>
      <c r="AC22" s="728" t="s">
        <v>613</v>
      </c>
      <c r="AD22" s="729"/>
      <c r="AE22" s="729"/>
      <c r="AF22" s="729"/>
      <c r="AG22" s="729"/>
      <c r="AH22" s="729"/>
      <c r="AI22" s="729"/>
      <c r="AJ22" s="729"/>
      <c r="AK22" s="729"/>
      <c r="AL22" s="729"/>
      <c r="AM22" s="729"/>
      <c r="AN22" s="729"/>
      <c r="AO22" s="729"/>
      <c r="AP22" s="729"/>
      <c r="AQ22" s="729"/>
      <c r="AR22" s="729"/>
      <c r="AS22" s="730"/>
      <c r="AV22" s="103"/>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740" t="s">
        <v>611</v>
      </c>
      <c r="BU22" s="741"/>
      <c r="BV22" s="741"/>
      <c r="BW22" s="741"/>
      <c r="BX22" s="741"/>
      <c r="BY22" s="741"/>
      <c r="BZ22" s="742"/>
      <c r="CA22" s="725" t="s">
        <v>612</v>
      </c>
      <c r="CB22" s="726"/>
      <c r="CC22" s="726"/>
      <c r="CD22" s="726"/>
      <c r="CE22" s="726"/>
      <c r="CF22" s="726"/>
      <c r="CG22" s="726"/>
      <c r="CH22" s="726"/>
      <c r="CI22" s="726"/>
      <c r="CJ22" s="726"/>
      <c r="CK22" s="726"/>
      <c r="CL22" s="726"/>
      <c r="CM22" s="726"/>
      <c r="CN22" s="726"/>
      <c r="CO22" s="726"/>
      <c r="CP22" s="726"/>
      <c r="CQ22" s="727"/>
      <c r="CR22" s="728" t="s">
        <v>613</v>
      </c>
      <c r="CS22" s="729"/>
      <c r="CT22" s="729"/>
      <c r="CU22" s="729"/>
      <c r="CV22" s="729"/>
      <c r="CW22" s="729"/>
      <c r="CX22" s="729"/>
      <c r="CY22" s="729"/>
      <c r="CZ22" s="729"/>
      <c r="DA22" s="729"/>
      <c r="DB22" s="729"/>
      <c r="DC22" s="729"/>
      <c r="DD22" s="729"/>
      <c r="DE22" s="729"/>
      <c r="DF22" s="729"/>
      <c r="DG22" s="729"/>
      <c r="DH22" s="730"/>
    </row>
    <row r="23" spans="2:112" ht="69.95" customHeight="1">
      <c r="B23" t="str">
        <f t="shared" si="2"/>
        <v/>
      </c>
      <c r="E23" s="743"/>
      <c r="F23" s="744"/>
      <c r="G23" s="744"/>
      <c r="H23" s="744"/>
      <c r="I23" s="744"/>
      <c r="J23" s="744"/>
      <c r="K23" s="745"/>
      <c r="L23" s="485" t="str">
        <f>IF(②申請書２!L14="","",②申請書２!L14)</f>
        <v/>
      </c>
      <c r="M23" s="486"/>
      <c r="N23" s="486"/>
      <c r="O23" s="486"/>
      <c r="P23" s="486"/>
      <c r="Q23" s="486"/>
      <c r="R23" s="486"/>
      <c r="S23" s="486"/>
      <c r="T23" s="486"/>
      <c r="U23" s="486"/>
      <c r="V23" s="486"/>
      <c r="W23" s="486"/>
      <c r="X23" s="486"/>
      <c r="Y23" s="486"/>
      <c r="Z23" s="486"/>
      <c r="AA23" s="486"/>
      <c r="AB23" s="487"/>
      <c r="AC23" s="366"/>
      <c r="AD23" s="367"/>
      <c r="AE23" s="367"/>
      <c r="AF23" s="367"/>
      <c r="AG23" s="367"/>
      <c r="AH23" s="367"/>
      <c r="AI23" s="367"/>
      <c r="AJ23" s="367"/>
      <c r="AK23" s="367"/>
      <c r="AL23" s="367"/>
      <c r="AM23" s="367"/>
      <c r="AN23" s="367"/>
      <c r="AO23" s="367"/>
      <c r="AP23" s="367"/>
      <c r="AQ23" s="367"/>
      <c r="AR23" s="367"/>
      <c r="AS23" s="368"/>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743"/>
      <c r="BU23" s="744"/>
      <c r="BV23" s="744"/>
      <c r="BW23" s="744"/>
      <c r="BX23" s="744"/>
      <c r="BY23" s="744"/>
      <c r="BZ23" s="745"/>
      <c r="CA23" s="511" t="str">
        <f>IF(②申請書２!CL14="","",②申請書２!CL14)</f>
        <v/>
      </c>
      <c r="CB23" s="512"/>
      <c r="CC23" s="512"/>
      <c r="CD23" s="512"/>
      <c r="CE23" s="512"/>
      <c r="CF23" s="512"/>
      <c r="CG23" s="512"/>
      <c r="CH23" s="512"/>
      <c r="CI23" s="512"/>
      <c r="CJ23" s="512"/>
      <c r="CK23" s="512"/>
      <c r="CL23" s="512"/>
      <c r="CM23" s="512"/>
      <c r="CN23" s="512"/>
      <c r="CO23" s="512"/>
      <c r="CP23" s="512"/>
      <c r="CQ23" s="513"/>
      <c r="CR23" s="721"/>
      <c r="CS23" s="722"/>
      <c r="CT23" s="722"/>
      <c r="CU23" s="722"/>
      <c r="CV23" s="722"/>
      <c r="CW23" s="722"/>
      <c r="CX23" s="722"/>
      <c r="CY23" s="722"/>
      <c r="CZ23" s="722"/>
      <c r="DA23" s="722"/>
      <c r="DB23" s="722"/>
      <c r="DC23" s="722"/>
      <c r="DD23" s="722"/>
      <c r="DE23" s="722"/>
      <c r="DF23" s="722"/>
      <c r="DG23" s="722"/>
      <c r="DH23" s="723"/>
    </row>
    <row r="24" spans="2:112" ht="137.1" customHeight="1">
      <c r="B24" t="str">
        <f t="shared" si="2"/>
        <v/>
      </c>
      <c r="E24" s="720" t="s">
        <v>614</v>
      </c>
      <c r="F24" s="720"/>
      <c r="G24" s="720"/>
      <c r="H24" s="720"/>
      <c r="I24" s="720"/>
      <c r="J24" s="720"/>
      <c r="K24" s="720"/>
      <c r="L24" s="366"/>
      <c r="M24" s="367"/>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8"/>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720" t="s">
        <v>614</v>
      </c>
      <c r="BU24" s="720"/>
      <c r="BV24" s="720"/>
      <c r="BW24" s="720"/>
      <c r="BX24" s="720"/>
      <c r="BY24" s="720"/>
      <c r="BZ24" s="720"/>
      <c r="CA24" s="721"/>
      <c r="CB24" s="722"/>
      <c r="CC24" s="722"/>
      <c r="CD24" s="722"/>
      <c r="CE24" s="722"/>
      <c r="CF24" s="722"/>
      <c r="CG24" s="722"/>
      <c r="CH24" s="722"/>
      <c r="CI24" s="722"/>
      <c r="CJ24" s="722"/>
      <c r="CK24" s="722"/>
      <c r="CL24" s="722"/>
      <c r="CM24" s="722"/>
      <c r="CN24" s="722"/>
      <c r="CO24" s="722"/>
      <c r="CP24" s="722"/>
      <c r="CQ24" s="722"/>
      <c r="CR24" s="722"/>
      <c r="CS24" s="722"/>
      <c r="CT24" s="722"/>
      <c r="CU24" s="722"/>
      <c r="CV24" s="722"/>
      <c r="CW24" s="722"/>
      <c r="CX24" s="722"/>
      <c r="CY24" s="722"/>
      <c r="CZ24" s="722"/>
      <c r="DA24" s="722"/>
      <c r="DB24" s="722"/>
      <c r="DC24" s="722"/>
      <c r="DD24" s="722"/>
      <c r="DE24" s="722"/>
      <c r="DF24" s="722"/>
      <c r="DG24" s="722"/>
      <c r="DH24" s="723"/>
    </row>
    <row r="25" spans="2:112" ht="39.75" customHeight="1">
      <c r="B25" t="str">
        <f t="shared" ref="B25:B31" si="3">IF($L$25="","",0)</f>
        <v/>
      </c>
      <c r="E25" s="724" t="s">
        <v>249</v>
      </c>
      <c r="F25" s="724"/>
      <c r="G25" s="724"/>
      <c r="H25" s="724"/>
      <c r="I25" s="724"/>
      <c r="J25" s="724"/>
      <c r="K25" s="724"/>
      <c r="L25" s="500" t="str">
        <f>IF(③変更承認申請書!F36="","",③変更承認申請書!F36)</f>
        <v/>
      </c>
      <c r="M25" s="501"/>
      <c r="N25" s="501"/>
      <c r="O25" s="501"/>
      <c r="P25" s="501"/>
      <c r="Q25" s="501"/>
      <c r="R25" s="501"/>
      <c r="S25" s="501"/>
      <c r="T25" s="501"/>
      <c r="U25" s="501"/>
      <c r="V25" s="501"/>
      <c r="W25" s="501"/>
      <c r="X25" s="501"/>
      <c r="Y25" s="501"/>
      <c r="Z25" s="501"/>
      <c r="AA25" s="501"/>
      <c r="AB25" s="501"/>
      <c r="AC25" s="501"/>
      <c r="AD25" s="501"/>
      <c r="AE25" s="501"/>
      <c r="AF25" s="501"/>
      <c r="AG25" s="501"/>
      <c r="AH25" s="501"/>
      <c r="AI25" s="501"/>
      <c r="AJ25" s="501"/>
      <c r="AK25" s="501"/>
      <c r="AL25" s="501"/>
      <c r="AM25" s="501"/>
      <c r="AN25" s="501"/>
      <c r="AO25" s="501"/>
      <c r="AP25" s="501"/>
      <c r="AQ25" s="501"/>
      <c r="AR25" s="501"/>
      <c r="AS25" s="502"/>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724" t="s">
        <v>249</v>
      </c>
      <c r="BU25" s="724"/>
      <c r="BV25" s="724"/>
      <c r="BW25" s="724"/>
      <c r="BX25" s="724"/>
      <c r="BY25" s="724"/>
      <c r="BZ25" s="724"/>
      <c r="CA25" s="746" t="str">
        <f>IF(③変更承認申請書!CF36="","",③変更承認申請書!CF36)</f>
        <v/>
      </c>
      <c r="CB25" s="747"/>
      <c r="CC25" s="747"/>
      <c r="CD25" s="747"/>
      <c r="CE25" s="747"/>
      <c r="CF25" s="747"/>
      <c r="CG25" s="747"/>
      <c r="CH25" s="747"/>
      <c r="CI25" s="747"/>
      <c r="CJ25" s="747"/>
      <c r="CK25" s="747"/>
      <c r="CL25" s="747"/>
      <c r="CM25" s="747"/>
      <c r="CN25" s="747"/>
      <c r="CO25" s="747"/>
      <c r="CP25" s="747"/>
      <c r="CQ25" s="747"/>
      <c r="CR25" s="747"/>
      <c r="CS25" s="747"/>
      <c r="CT25" s="747"/>
      <c r="CU25" s="747"/>
      <c r="CV25" s="747"/>
      <c r="CW25" s="747"/>
      <c r="CX25" s="747"/>
      <c r="CY25" s="747"/>
      <c r="CZ25" s="747"/>
      <c r="DA25" s="747"/>
      <c r="DB25" s="747"/>
      <c r="DC25" s="747"/>
      <c r="DD25" s="747"/>
      <c r="DE25" s="747"/>
      <c r="DF25" s="747"/>
      <c r="DG25" s="747"/>
      <c r="DH25" s="748"/>
    </row>
    <row r="26" spans="2:112" ht="150" customHeight="1">
      <c r="B26" t="str">
        <f t="shared" si="3"/>
        <v/>
      </c>
      <c r="E26" s="731" t="s">
        <v>55</v>
      </c>
      <c r="F26" s="732"/>
      <c r="G26" s="732"/>
      <c r="H26" s="732"/>
      <c r="I26" s="732"/>
      <c r="J26" s="732"/>
      <c r="K26" s="733"/>
      <c r="L26" s="767" t="str">
        <f>IF(②申請書２!L16="","",②申請書２!L16)</f>
        <v>①
②
③
④
⑤
⑥</v>
      </c>
      <c r="M26" s="768"/>
      <c r="N26" s="768"/>
      <c r="O26" s="768"/>
      <c r="P26" s="768"/>
      <c r="Q26" s="768"/>
      <c r="R26" s="768"/>
      <c r="S26" s="768"/>
      <c r="T26" s="768"/>
      <c r="U26" s="768"/>
      <c r="V26" s="768"/>
      <c r="W26" s="768"/>
      <c r="X26" s="768"/>
      <c r="Y26" s="768"/>
      <c r="Z26" s="768"/>
      <c r="AA26" s="768"/>
      <c r="AB26" s="768"/>
      <c r="AC26" s="768"/>
      <c r="AD26" s="768"/>
      <c r="AE26" s="768"/>
      <c r="AF26" s="768"/>
      <c r="AG26" s="768"/>
      <c r="AH26" s="768"/>
      <c r="AI26" s="768"/>
      <c r="AJ26" s="768"/>
      <c r="AK26" s="768"/>
      <c r="AL26" s="768"/>
      <c r="AM26" s="768"/>
      <c r="AN26" s="768"/>
      <c r="AO26" s="768"/>
      <c r="AP26" s="768"/>
      <c r="AQ26" s="768"/>
      <c r="AR26" s="768"/>
      <c r="AS26" s="769"/>
      <c r="AV26" s="17"/>
      <c r="AW26" s="25"/>
      <c r="AX26" s="189"/>
      <c r="AY26" s="189"/>
      <c r="AZ26" s="189"/>
      <c r="BA26" s="189"/>
      <c r="BB26" s="189"/>
      <c r="BC26" s="189"/>
      <c r="BD26" s="189"/>
      <c r="BE26" s="189"/>
      <c r="BF26" s="189"/>
      <c r="BG26" s="189"/>
      <c r="BH26" s="189"/>
      <c r="BI26" s="189"/>
      <c r="BJ26" s="189"/>
      <c r="BK26" s="189"/>
      <c r="BL26" s="189"/>
      <c r="BM26" s="189"/>
      <c r="BN26" s="189"/>
      <c r="BO26" s="189"/>
      <c r="BP26" s="189"/>
      <c r="BQ26" s="189"/>
      <c r="BR26" s="189"/>
      <c r="BS26" s="189"/>
      <c r="BT26" s="731" t="s">
        <v>55</v>
      </c>
      <c r="BU26" s="732"/>
      <c r="BV26" s="732"/>
      <c r="BW26" s="732"/>
      <c r="BX26" s="732"/>
      <c r="BY26" s="732"/>
      <c r="BZ26" s="733"/>
      <c r="CA26" s="749" t="str">
        <f>IF(②申請書２!CL16="","",②申請書２!CL16)</f>
        <v/>
      </c>
      <c r="CB26" s="750"/>
      <c r="CC26" s="750"/>
      <c r="CD26" s="750"/>
      <c r="CE26" s="750"/>
      <c r="CF26" s="750"/>
      <c r="CG26" s="750"/>
      <c r="CH26" s="750"/>
      <c r="CI26" s="750"/>
      <c r="CJ26" s="750"/>
      <c r="CK26" s="750"/>
      <c r="CL26" s="750"/>
      <c r="CM26" s="750"/>
      <c r="CN26" s="750"/>
      <c r="CO26" s="750"/>
      <c r="CP26" s="750"/>
      <c r="CQ26" s="750"/>
      <c r="CR26" s="750"/>
      <c r="CS26" s="750"/>
      <c r="CT26" s="750"/>
      <c r="CU26" s="750"/>
      <c r="CV26" s="750"/>
      <c r="CW26" s="750"/>
      <c r="CX26" s="750"/>
      <c r="CY26" s="750"/>
      <c r="CZ26" s="750"/>
      <c r="DA26" s="750"/>
      <c r="DB26" s="750"/>
      <c r="DC26" s="750"/>
      <c r="DD26" s="750"/>
      <c r="DE26" s="750"/>
      <c r="DF26" s="750"/>
      <c r="DG26" s="750"/>
      <c r="DH26" s="751"/>
    </row>
    <row r="27" spans="2:112" ht="150" customHeight="1">
      <c r="B27" t="str">
        <f t="shared" si="3"/>
        <v/>
      </c>
      <c r="E27" s="734"/>
      <c r="F27" s="735"/>
      <c r="G27" s="735"/>
      <c r="H27" s="735"/>
      <c r="I27" s="735"/>
      <c r="J27" s="735"/>
      <c r="K27" s="736"/>
      <c r="L27" s="770"/>
      <c r="M27" s="771"/>
      <c r="N27" s="771"/>
      <c r="O27" s="771"/>
      <c r="P27" s="771"/>
      <c r="Q27" s="771"/>
      <c r="R27" s="771"/>
      <c r="S27" s="771"/>
      <c r="T27" s="771"/>
      <c r="U27" s="771"/>
      <c r="V27" s="771"/>
      <c r="W27" s="771"/>
      <c r="X27" s="771"/>
      <c r="Y27" s="771"/>
      <c r="Z27" s="771"/>
      <c r="AA27" s="771"/>
      <c r="AB27" s="771"/>
      <c r="AC27" s="771"/>
      <c r="AD27" s="771"/>
      <c r="AE27" s="771"/>
      <c r="AF27" s="771"/>
      <c r="AG27" s="771"/>
      <c r="AH27" s="771"/>
      <c r="AI27" s="771"/>
      <c r="AJ27" s="771"/>
      <c r="AK27" s="771"/>
      <c r="AL27" s="771"/>
      <c r="AM27" s="771"/>
      <c r="AN27" s="771"/>
      <c r="AO27" s="771"/>
      <c r="AP27" s="771"/>
      <c r="AQ27" s="771"/>
      <c r="AR27" s="771"/>
      <c r="AS27" s="772"/>
      <c r="AW27" s="103"/>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734"/>
      <c r="BU27" s="735"/>
      <c r="BV27" s="735"/>
      <c r="BW27" s="735"/>
      <c r="BX27" s="735"/>
      <c r="BY27" s="735"/>
      <c r="BZ27" s="736"/>
      <c r="CA27" s="752"/>
      <c r="CB27" s="753"/>
      <c r="CC27" s="753"/>
      <c r="CD27" s="753"/>
      <c r="CE27" s="753"/>
      <c r="CF27" s="753"/>
      <c r="CG27" s="753"/>
      <c r="CH27" s="753"/>
      <c r="CI27" s="753"/>
      <c r="CJ27" s="753"/>
      <c r="CK27" s="753"/>
      <c r="CL27" s="753"/>
      <c r="CM27" s="753"/>
      <c r="CN27" s="753"/>
      <c r="CO27" s="753"/>
      <c r="CP27" s="753"/>
      <c r="CQ27" s="753"/>
      <c r="CR27" s="753"/>
      <c r="CS27" s="753"/>
      <c r="CT27" s="753"/>
      <c r="CU27" s="753"/>
      <c r="CV27" s="753"/>
      <c r="CW27" s="753"/>
      <c r="CX27" s="753"/>
      <c r="CY27" s="753"/>
      <c r="CZ27" s="753"/>
      <c r="DA27" s="753"/>
      <c r="DB27" s="753"/>
      <c r="DC27" s="753"/>
      <c r="DD27" s="753"/>
      <c r="DE27" s="753"/>
      <c r="DF27" s="753"/>
      <c r="DG27" s="753"/>
      <c r="DH27" s="754"/>
    </row>
    <row r="28" spans="2:112" ht="150" customHeight="1">
      <c r="B28" t="str">
        <f t="shared" si="3"/>
        <v/>
      </c>
      <c r="E28" s="737"/>
      <c r="F28" s="738"/>
      <c r="G28" s="738"/>
      <c r="H28" s="738"/>
      <c r="I28" s="738"/>
      <c r="J28" s="738"/>
      <c r="K28" s="739"/>
      <c r="L28" s="773"/>
      <c r="M28" s="774"/>
      <c r="N28" s="774"/>
      <c r="O28" s="774"/>
      <c r="P28" s="774"/>
      <c r="Q28" s="774"/>
      <c r="R28" s="774"/>
      <c r="S28" s="774"/>
      <c r="T28" s="774"/>
      <c r="U28" s="774"/>
      <c r="V28" s="774"/>
      <c r="W28" s="774"/>
      <c r="X28" s="774"/>
      <c r="Y28" s="774"/>
      <c r="Z28" s="774"/>
      <c r="AA28" s="774"/>
      <c r="AB28" s="774"/>
      <c r="AC28" s="774"/>
      <c r="AD28" s="774"/>
      <c r="AE28" s="774"/>
      <c r="AF28" s="774"/>
      <c r="AG28" s="774"/>
      <c r="AH28" s="774"/>
      <c r="AI28" s="774"/>
      <c r="AJ28" s="774"/>
      <c r="AK28" s="774"/>
      <c r="AL28" s="774"/>
      <c r="AM28" s="774"/>
      <c r="AN28" s="774"/>
      <c r="AO28" s="774"/>
      <c r="AP28" s="774"/>
      <c r="AQ28" s="774"/>
      <c r="AR28" s="774"/>
      <c r="AS28" s="775"/>
      <c r="AW28" s="103"/>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737"/>
      <c r="BU28" s="738"/>
      <c r="BV28" s="738"/>
      <c r="BW28" s="738"/>
      <c r="BX28" s="738"/>
      <c r="BY28" s="738"/>
      <c r="BZ28" s="739"/>
      <c r="CA28" s="755"/>
      <c r="CB28" s="756"/>
      <c r="CC28" s="756"/>
      <c r="CD28" s="756"/>
      <c r="CE28" s="756"/>
      <c r="CF28" s="756"/>
      <c r="CG28" s="756"/>
      <c r="CH28" s="756"/>
      <c r="CI28" s="756"/>
      <c r="CJ28" s="756"/>
      <c r="CK28" s="756"/>
      <c r="CL28" s="756"/>
      <c r="CM28" s="756"/>
      <c r="CN28" s="756"/>
      <c r="CO28" s="756"/>
      <c r="CP28" s="756"/>
      <c r="CQ28" s="756"/>
      <c r="CR28" s="756"/>
      <c r="CS28" s="756"/>
      <c r="CT28" s="756"/>
      <c r="CU28" s="756"/>
      <c r="CV28" s="756"/>
      <c r="CW28" s="756"/>
      <c r="CX28" s="756"/>
      <c r="CY28" s="756"/>
      <c r="CZ28" s="756"/>
      <c r="DA28" s="756"/>
      <c r="DB28" s="756"/>
      <c r="DC28" s="756"/>
      <c r="DD28" s="756"/>
      <c r="DE28" s="756"/>
      <c r="DF28" s="756"/>
      <c r="DG28" s="756"/>
      <c r="DH28" s="757"/>
    </row>
    <row r="29" spans="2:112" ht="26.25" customHeight="1">
      <c r="B29" t="str">
        <f t="shared" si="3"/>
        <v/>
      </c>
      <c r="E29" s="740" t="s">
        <v>611</v>
      </c>
      <c r="F29" s="741"/>
      <c r="G29" s="741"/>
      <c r="H29" s="741"/>
      <c r="I29" s="741"/>
      <c r="J29" s="741"/>
      <c r="K29" s="742"/>
      <c r="L29" s="725" t="s">
        <v>612</v>
      </c>
      <c r="M29" s="726"/>
      <c r="N29" s="726"/>
      <c r="O29" s="726"/>
      <c r="P29" s="726"/>
      <c r="Q29" s="726"/>
      <c r="R29" s="726"/>
      <c r="S29" s="726"/>
      <c r="T29" s="726"/>
      <c r="U29" s="726"/>
      <c r="V29" s="726"/>
      <c r="W29" s="726"/>
      <c r="X29" s="726"/>
      <c r="Y29" s="726"/>
      <c r="Z29" s="726"/>
      <c r="AA29" s="726"/>
      <c r="AB29" s="727"/>
      <c r="AC29" s="728" t="s">
        <v>613</v>
      </c>
      <c r="AD29" s="729"/>
      <c r="AE29" s="729"/>
      <c r="AF29" s="729"/>
      <c r="AG29" s="729"/>
      <c r="AH29" s="729"/>
      <c r="AI29" s="729"/>
      <c r="AJ29" s="729"/>
      <c r="AK29" s="729"/>
      <c r="AL29" s="729"/>
      <c r="AM29" s="729"/>
      <c r="AN29" s="729"/>
      <c r="AO29" s="729"/>
      <c r="AP29" s="729"/>
      <c r="AQ29" s="729"/>
      <c r="AR29" s="729"/>
      <c r="AS29" s="730"/>
      <c r="AW29" s="103"/>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740" t="s">
        <v>611</v>
      </c>
      <c r="BU29" s="741"/>
      <c r="BV29" s="741"/>
      <c r="BW29" s="741"/>
      <c r="BX29" s="741"/>
      <c r="BY29" s="741"/>
      <c r="BZ29" s="742"/>
      <c r="CA29" s="725" t="s">
        <v>612</v>
      </c>
      <c r="CB29" s="726"/>
      <c r="CC29" s="726"/>
      <c r="CD29" s="726"/>
      <c r="CE29" s="726"/>
      <c r="CF29" s="726"/>
      <c r="CG29" s="726"/>
      <c r="CH29" s="726"/>
      <c r="CI29" s="726"/>
      <c r="CJ29" s="726"/>
      <c r="CK29" s="726"/>
      <c r="CL29" s="726"/>
      <c r="CM29" s="726"/>
      <c r="CN29" s="726"/>
      <c r="CO29" s="726"/>
      <c r="CP29" s="726"/>
      <c r="CQ29" s="727"/>
      <c r="CR29" s="728" t="s">
        <v>613</v>
      </c>
      <c r="CS29" s="729"/>
      <c r="CT29" s="729"/>
      <c r="CU29" s="729"/>
      <c r="CV29" s="729"/>
      <c r="CW29" s="729"/>
      <c r="CX29" s="729"/>
      <c r="CY29" s="729"/>
      <c r="CZ29" s="729"/>
      <c r="DA29" s="729"/>
      <c r="DB29" s="729"/>
      <c r="DC29" s="729"/>
      <c r="DD29" s="729"/>
      <c r="DE29" s="729"/>
      <c r="DF29" s="729"/>
      <c r="DG29" s="729"/>
      <c r="DH29" s="730"/>
    </row>
    <row r="30" spans="2:112" ht="69.95" customHeight="1">
      <c r="B30" t="str">
        <f t="shared" si="3"/>
        <v/>
      </c>
      <c r="E30" s="743"/>
      <c r="F30" s="744"/>
      <c r="G30" s="744"/>
      <c r="H30" s="744"/>
      <c r="I30" s="744"/>
      <c r="J30" s="744"/>
      <c r="K30" s="745"/>
      <c r="L30" s="485" t="str">
        <f>IF(②申請書２!L18="","",②申請書２!L18)</f>
        <v/>
      </c>
      <c r="M30" s="486"/>
      <c r="N30" s="486"/>
      <c r="O30" s="486"/>
      <c r="P30" s="486"/>
      <c r="Q30" s="486"/>
      <c r="R30" s="486"/>
      <c r="S30" s="486"/>
      <c r="T30" s="486"/>
      <c r="U30" s="486"/>
      <c r="V30" s="486"/>
      <c r="W30" s="486"/>
      <c r="X30" s="486"/>
      <c r="Y30" s="486"/>
      <c r="Z30" s="486"/>
      <c r="AA30" s="486"/>
      <c r="AB30" s="487"/>
      <c r="AC30" s="366"/>
      <c r="AD30" s="367"/>
      <c r="AE30" s="367"/>
      <c r="AF30" s="367"/>
      <c r="AG30" s="367"/>
      <c r="AH30" s="367"/>
      <c r="AI30" s="367"/>
      <c r="AJ30" s="367"/>
      <c r="AK30" s="367"/>
      <c r="AL30" s="367"/>
      <c r="AM30" s="367"/>
      <c r="AN30" s="367"/>
      <c r="AO30" s="367"/>
      <c r="AP30" s="367"/>
      <c r="AQ30" s="367"/>
      <c r="AR30" s="367"/>
      <c r="AS30" s="368"/>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743"/>
      <c r="BU30" s="744"/>
      <c r="BV30" s="744"/>
      <c r="BW30" s="744"/>
      <c r="BX30" s="744"/>
      <c r="BY30" s="744"/>
      <c r="BZ30" s="745"/>
      <c r="CA30" s="511" t="str">
        <f>IF(②申請書２!CL18="","",②申請書２!CL18)</f>
        <v/>
      </c>
      <c r="CB30" s="512"/>
      <c r="CC30" s="512"/>
      <c r="CD30" s="512"/>
      <c r="CE30" s="512"/>
      <c r="CF30" s="512"/>
      <c r="CG30" s="512"/>
      <c r="CH30" s="512"/>
      <c r="CI30" s="512"/>
      <c r="CJ30" s="512"/>
      <c r="CK30" s="512"/>
      <c r="CL30" s="512"/>
      <c r="CM30" s="512"/>
      <c r="CN30" s="512"/>
      <c r="CO30" s="512"/>
      <c r="CP30" s="512"/>
      <c r="CQ30" s="513"/>
      <c r="CR30" s="721"/>
      <c r="CS30" s="722"/>
      <c r="CT30" s="722"/>
      <c r="CU30" s="722"/>
      <c r="CV30" s="722"/>
      <c r="CW30" s="722"/>
      <c r="CX30" s="722"/>
      <c r="CY30" s="722"/>
      <c r="CZ30" s="722"/>
      <c r="DA30" s="722"/>
      <c r="DB30" s="722"/>
      <c r="DC30" s="722"/>
      <c r="DD30" s="722"/>
      <c r="DE30" s="722"/>
      <c r="DF30" s="722"/>
      <c r="DG30" s="722"/>
      <c r="DH30" s="723"/>
    </row>
    <row r="31" spans="2:112" ht="137.1" customHeight="1">
      <c r="B31" t="str">
        <f t="shared" si="3"/>
        <v/>
      </c>
      <c r="E31" s="720" t="s">
        <v>614</v>
      </c>
      <c r="F31" s="720"/>
      <c r="G31" s="720"/>
      <c r="H31" s="720"/>
      <c r="I31" s="720"/>
      <c r="J31" s="720"/>
      <c r="K31" s="720"/>
      <c r="L31" s="366"/>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7"/>
      <c r="AO31" s="367"/>
      <c r="AP31" s="367"/>
      <c r="AQ31" s="367"/>
      <c r="AR31" s="367"/>
      <c r="AS31" s="368"/>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720" t="s">
        <v>614</v>
      </c>
      <c r="BU31" s="720"/>
      <c r="BV31" s="720"/>
      <c r="BW31" s="720"/>
      <c r="BX31" s="720"/>
      <c r="BY31" s="720"/>
      <c r="BZ31" s="720"/>
      <c r="CA31" s="721"/>
      <c r="CB31" s="722"/>
      <c r="CC31" s="722"/>
      <c r="CD31" s="722"/>
      <c r="CE31" s="722"/>
      <c r="CF31" s="722"/>
      <c r="CG31" s="722"/>
      <c r="CH31" s="722"/>
      <c r="CI31" s="722"/>
      <c r="CJ31" s="722"/>
      <c r="CK31" s="722"/>
      <c r="CL31" s="722"/>
      <c r="CM31" s="722"/>
      <c r="CN31" s="722"/>
      <c r="CO31" s="722"/>
      <c r="CP31" s="722"/>
      <c r="CQ31" s="722"/>
      <c r="CR31" s="722"/>
      <c r="CS31" s="722"/>
      <c r="CT31" s="722"/>
      <c r="CU31" s="722"/>
      <c r="CV31" s="722"/>
      <c r="CW31" s="722"/>
      <c r="CX31" s="722"/>
      <c r="CY31" s="722"/>
      <c r="CZ31" s="722"/>
      <c r="DA31" s="722"/>
      <c r="DB31" s="722"/>
      <c r="DC31" s="722"/>
      <c r="DD31" s="722"/>
      <c r="DE31" s="722"/>
      <c r="DF31" s="722"/>
      <c r="DG31" s="722"/>
      <c r="DH31" s="723"/>
    </row>
    <row r="32" spans="2:112" ht="39.75" customHeight="1">
      <c r="B32" t="str">
        <f t="shared" ref="B32:B38" si="4">IF($L$32="","",0)</f>
        <v/>
      </c>
      <c r="E32" s="724" t="s">
        <v>250</v>
      </c>
      <c r="F32" s="724"/>
      <c r="G32" s="724"/>
      <c r="H32" s="724"/>
      <c r="I32" s="724"/>
      <c r="J32" s="724"/>
      <c r="K32" s="724"/>
      <c r="L32" s="500" t="str">
        <f>IF(③変更承認申請書!F38="","",③変更承認申請書!F38)</f>
        <v/>
      </c>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01"/>
      <c r="AN32" s="501"/>
      <c r="AO32" s="501"/>
      <c r="AP32" s="501"/>
      <c r="AQ32" s="501"/>
      <c r="AR32" s="501"/>
      <c r="AS32" s="502"/>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724" t="s">
        <v>250</v>
      </c>
      <c r="BU32" s="724"/>
      <c r="BV32" s="724"/>
      <c r="BW32" s="724"/>
      <c r="BX32" s="724"/>
      <c r="BY32" s="724"/>
      <c r="BZ32" s="724"/>
      <c r="CA32" s="746" t="str">
        <f>IF(③変更承認申請書!CF38="","",③変更承認申請書!CF38)</f>
        <v/>
      </c>
      <c r="CB32" s="747"/>
      <c r="CC32" s="747"/>
      <c r="CD32" s="747"/>
      <c r="CE32" s="747"/>
      <c r="CF32" s="747"/>
      <c r="CG32" s="747"/>
      <c r="CH32" s="747"/>
      <c r="CI32" s="747"/>
      <c r="CJ32" s="747"/>
      <c r="CK32" s="747"/>
      <c r="CL32" s="747"/>
      <c r="CM32" s="747"/>
      <c r="CN32" s="747"/>
      <c r="CO32" s="747"/>
      <c r="CP32" s="747"/>
      <c r="CQ32" s="747"/>
      <c r="CR32" s="747"/>
      <c r="CS32" s="747"/>
      <c r="CT32" s="747"/>
      <c r="CU32" s="747"/>
      <c r="CV32" s="747"/>
      <c r="CW32" s="747"/>
      <c r="CX32" s="747"/>
      <c r="CY32" s="747"/>
      <c r="CZ32" s="747"/>
      <c r="DA32" s="747"/>
      <c r="DB32" s="747"/>
      <c r="DC32" s="747"/>
      <c r="DD32" s="747"/>
      <c r="DE32" s="747"/>
      <c r="DF32" s="747"/>
      <c r="DG32" s="747"/>
      <c r="DH32" s="748"/>
    </row>
    <row r="33" spans="2:112" ht="150" customHeight="1">
      <c r="B33" t="str">
        <f t="shared" si="4"/>
        <v/>
      </c>
      <c r="E33" s="731" t="s">
        <v>55</v>
      </c>
      <c r="F33" s="732"/>
      <c r="G33" s="732"/>
      <c r="H33" s="732"/>
      <c r="I33" s="732"/>
      <c r="J33" s="732"/>
      <c r="K33" s="733"/>
      <c r="L33" s="767" t="str">
        <f>IF(②申請書２!L20="","",②申請書２!L20)</f>
        <v>①
②
③
④
⑤
⑥</v>
      </c>
      <c r="M33" s="768"/>
      <c r="N33" s="768"/>
      <c r="O33" s="768"/>
      <c r="P33" s="768"/>
      <c r="Q33" s="768"/>
      <c r="R33" s="768"/>
      <c r="S33" s="768"/>
      <c r="T33" s="768"/>
      <c r="U33" s="768"/>
      <c r="V33" s="768"/>
      <c r="W33" s="768"/>
      <c r="X33" s="768"/>
      <c r="Y33" s="768"/>
      <c r="Z33" s="768"/>
      <c r="AA33" s="768"/>
      <c r="AB33" s="768"/>
      <c r="AC33" s="768"/>
      <c r="AD33" s="768"/>
      <c r="AE33" s="768"/>
      <c r="AF33" s="768"/>
      <c r="AG33" s="768"/>
      <c r="AH33" s="768"/>
      <c r="AI33" s="768"/>
      <c r="AJ33" s="768"/>
      <c r="AK33" s="768"/>
      <c r="AL33" s="768"/>
      <c r="AM33" s="768"/>
      <c r="AN33" s="768"/>
      <c r="AO33" s="768"/>
      <c r="AP33" s="768"/>
      <c r="AQ33" s="768"/>
      <c r="AR33" s="768"/>
      <c r="AS33" s="769"/>
      <c r="AV33" s="17"/>
      <c r="AW33" s="25"/>
      <c r="AX33" s="189"/>
      <c r="AY33" s="189"/>
      <c r="AZ33" s="189"/>
      <c r="BA33" s="189"/>
      <c r="BB33" s="189"/>
      <c r="BC33" s="189"/>
      <c r="BD33" s="189"/>
      <c r="BE33" s="189"/>
      <c r="BF33" s="189"/>
      <c r="BG33" s="189"/>
      <c r="BH33" s="189"/>
      <c r="BI33" s="189"/>
      <c r="BJ33" s="189"/>
      <c r="BK33" s="189"/>
      <c r="BL33" s="189"/>
      <c r="BM33" s="189"/>
      <c r="BN33" s="189"/>
      <c r="BO33" s="189"/>
      <c r="BP33" s="189"/>
      <c r="BQ33" s="189"/>
      <c r="BR33" s="189"/>
      <c r="BS33" s="189"/>
      <c r="BT33" s="731" t="s">
        <v>55</v>
      </c>
      <c r="BU33" s="732"/>
      <c r="BV33" s="732"/>
      <c r="BW33" s="732"/>
      <c r="BX33" s="732"/>
      <c r="BY33" s="732"/>
      <c r="BZ33" s="733"/>
      <c r="CA33" s="749" t="str">
        <f>IF(②申請書２!CL20="","",②申請書２!CL20)</f>
        <v/>
      </c>
      <c r="CB33" s="750"/>
      <c r="CC33" s="750"/>
      <c r="CD33" s="750"/>
      <c r="CE33" s="750"/>
      <c r="CF33" s="750"/>
      <c r="CG33" s="750"/>
      <c r="CH33" s="750"/>
      <c r="CI33" s="750"/>
      <c r="CJ33" s="750"/>
      <c r="CK33" s="750"/>
      <c r="CL33" s="750"/>
      <c r="CM33" s="750"/>
      <c r="CN33" s="750"/>
      <c r="CO33" s="750"/>
      <c r="CP33" s="750"/>
      <c r="CQ33" s="750"/>
      <c r="CR33" s="750"/>
      <c r="CS33" s="750"/>
      <c r="CT33" s="750"/>
      <c r="CU33" s="750"/>
      <c r="CV33" s="750"/>
      <c r="CW33" s="750"/>
      <c r="CX33" s="750"/>
      <c r="CY33" s="750"/>
      <c r="CZ33" s="750"/>
      <c r="DA33" s="750"/>
      <c r="DB33" s="750"/>
      <c r="DC33" s="750"/>
      <c r="DD33" s="750"/>
      <c r="DE33" s="750"/>
      <c r="DF33" s="750"/>
      <c r="DG33" s="750"/>
      <c r="DH33" s="751"/>
    </row>
    <row r="34" spans="2:112" ht="150" customHeight="1">
      <c r="B34" t="str">
        <f t="shared" si="4"/>
        <v/>
      </c>
      <c r="E34" s="734"/>
      <c r="F34" s="735"/>
      <c r="G34" s="735"/>
      <c r="H34" s="735"/>
      <c r="I34" s="735"/>
      <c r="J34" s="735"/>
      <c r="K34" s="736"/>
      <c r="L34" s="770"/>
      <c r="M34" s="771"/>
      <c r="N34" s="771"/>
      <c r="O34" s="771"/>
      <c r="P34" s="771"/>
      <c r="Q34" s="771"/>
      <c r="R34" s="771"/>
      <c r="S34" s="771"/>
      <c r="T34" s="771"/>
      <c r="U34" s="771"/>
      <c r="V34" s="771"/>
      <c r="W34" s="771"/>
      <c r="X34" s="771"/>
      <c r="Y34" s="771"/>
      <c r="Z34" s="771"/>
      <c r="AA34" s="771"/>
      <c r="AB34" s="771"/>
      <c r="AC34" s="771"/>
      <c r="AD34" s="771"/>
      <c r="AE34" s="771"/>
      <c r="AF34" s="771"/>
      <c r="AG34" s="771"/>
      <c r="AH34" s="771"/>
      <c r="AI34" s="771"/>
      <c r="AJ34" s="771"/>
      <c r="AK34" s="771"/>
      <c r="AL34" s="771"/>
      <c r="AM34" s="771"/>
      <c r="AN34" s="771"/>
      <c r="AO34" s="771"/>
      <c r="AP34" s="771"/>
      <c r="AQ34" s="771"/>
      <c r="AR34" s="771"/>
      <c r="AS34" s="772"/>
      <c r="AW34" s="103"/>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734"/>
      <c r="BU34" s="735"/>
      <c r="BV34" s="735"/>
      <c r="BW34" s="735"/>
      <c r="BX34" s="735"/>
      <c r="BY34" s="735"/>
      <c r="BZ34" s="736"/>
      <c r="CA34" s="752"/>
      <c r="CB34" s="753"/>
      <c r="CC34" s="753"/>
      <c r="CD34" s="753"/>
      <c r="CE34" s="753"/>
      <c r="CF34" s="753"/>
      <c r="CG34" s="753"/>
      <c r="CH34" s="753"/>
      <c r="CI34" s="753"/>
      <c r="CJ34" s="753"/>
      <c r="CK34" s="753"/>
      <c r="CL34" s="753"/>
      <c r="CM34" s="753"/>
      <c r="CN34" s="753"/>
      <c r="CO34" s="753"/>
      <c r="CP34" s="753"/>
      <c r="CQ34" s="753"/>
      <c r="CR34" s="753"/>
      <c r="CS34" s="753"/>
      <c r="CT34" s="753"/>
      <c r="CU34" s="753"/>
      <c r="CV34" s="753"/>
      <c r="CW34" s="753"/>
      <c r="CX34" s="753"/>
      <c r="CY34" s="753"/>
      <c r="CZ34" s="753"/>
      <c r="DA34" s="753"/>
      <c r="DB34" s="753"/>
      <c r="DC34" s="753"/>
      <c r="DD34" s="753"/>
      <c r="DE34" s="753"/>
      <c r="DF34" s="753"/>
      <c r="DG34" s="753"/>
      <c r="DH34" s="754"/>
    </row>
    <row r="35" spans="2:112" ht="150" customHeight="1">
      <c r="B35" t="str">
        <f t="shared" si="4"/>
        <v/>
      </c>
      <c r="E35" s="737"/>
      <c r="F35" s="738"/>
      <c r="G35" s="738"/>
      <c r="H35" s="738"/>
      <c r="I35" s="738"/>
      <c r="J35" s="738"/>
      <c r="K35" s="739"/>
      <c r="L35" s="773"/>
      <c r="M35" s="774"/>
      <c r="N35" s="774"/>
      <c r="O35" s="774"/>
      <c r="P35" s="774"/>
      <c r="Q35" s="774"/>
      <c r="R35" s="774"/>
      <c r="S35" s="774"/>
      <c r="T35" s="774"/>
      <c r="U35" s="774"/>
      <c r="V35" s="774"/>
      <c r="W35" s="774"/>
      <c r="X35" s="774"/>
      <c r="Y35" s="774"/>
      <c r="Z35" s="774"/>
      <c r="AA35" s="774"/>
      <c r="AB35" s="774"/>
      <c r="AC35" s="774"/>
      <c r="AD35" s="774"/>
      <c r="AE35" s="774"/>
      <c r="AF35" s="774"/>
      <c r="AG35" s="774"/>
      <c r="AH35" s="774"/>
      <c r="AI35" s="774"/>
      <c r="AJ35" s="774"/>
      <c r="AK35" s="774"/>
      <c r="AL35" s="774"/>
      <c r="AM35" s="774"/>
      <c r="AN35" s="774"/>
      <c r="AO35" s="774"/>
      <c r="AP35" s="774"/>
      <c r="AQ35" s="774"/>
      <c r="AR35" s="774"/>
      <c r="AS35" s="775"/>
      <c r="AW35" s="103"/>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737"/>
      <c r="BU35" s="738"/>
      <c r="BV35" s="738"/>
      <c r="BW35" s="738"/>
      <c r="BX35" s="738"/>
      <c r="BY35" s="738"/>
      <c r="BZ35" s="739"/>
      <c r="CA35" s="755"/>
      <c r="CB35" s="756"/>
      <c r="CC35" s="756"/>
      <c r="CD35" s="756"/>
      <c r="CE35" s="756"/>
      <c r="CF35" s="756"/>
      <c r="CG35" s="756"/>
      <c r="CH35" s="756"/>
      <c r="CI35" s="756"/>
      <c r="CJ35" s="756"/>
      <c r="CK35" s="756"/>
      <c r="CL35" s="756"/>
      <c r="CM35" s="756"/>
      <c r="CN35" s="756"/>
      <c r="CO35" s="756"/>
      <c r="CP35" s="756"/>
      <c r="CQ35" s="756"/>
      <c r="CR35" s="756"/>
      <c r="CS35" s="756"/>
      <c r="CT35" s="756"/>
      <c r="CU35" s="756"/>
      <c r="CV35" s="756"/>
      <c r="CW35" s="756"/>
      <c r="CX35" s="756"/>
      <c r="CY35" s="756"/>
      <c r="CZ35" s="756"/>
      <c r="DA35" s="756"/>
      <c r="DB35" s="756"/>
      <c r="DC35" s="756"/>
      <c r="DD35" s="756"/>
      <c r="DE35" s="756"/>
      <c r="DF35" s="756"/>
      <c r="DG35" s="756"/>
      <c r="DH35" s="757"/>
    </row>
    <row r="36" spans="2:112" ht="22.5" customHeight="1">
      <c r="B36" t="str">
        <f t="shared" si="4"/>
        <v/>
      </c>
      <c r="E36" s="740" t="s">
        <v>611</v>
      </c>
      <c r="F36" s="741"/>
      <c r="G36" s="741"/>
      <c r="H36" s="741"/>
      <c r="I36" s="741"/>
      <c r="J36" s="741"/>
      <c r="K36" s="742"/>
      <c r="L36" s="725" t="s">
        <v>612</v>
      </c>
      <c r="M36" s="726"/>
      <c r="N36" s="726"/>
      <c r="O36" s="726"/>
      <c r="P36" s="726"/>
      <c r="Q36" s="726"/>
      <c r="R36" s="726"/>
      <c r="S36" s="726"/>
      <c r="T36" s="726"/>
      <c r="U36" s="726"/>
      <c r="V36" s="726"/>
      <c r="W36" s="726"/>
      <c r="X36" s="726"/>
      <c r="Y36" s="726"/>
      <c r="Z36" s="726"/>
      <c r="AA36" s="726"/>
      <c r="AB36" s="727"/>
      <c r="AC36" s="728" t="s">
        <v>613</v>
      </c>
      <c r="AD36" s="729"/>
      <c r="AE36" s="729"/>
      <c r="AF36" s="729"/>
      <c r="AG36" s="729"/>
      <c r="AH36" s="729"/>
      <c r="AI36" s="729"/>
      <c r="AJ36" s="729"/>
      <c r="AK36" s="729"/>
      <c r="AL36" s="729"/>
      <c r="AM36" s="729"/>
      <c r="AN36" s="729"/>
      <c r="AO36" s="729"/>
      <c r="AP36" s="729"/>
      <c r="AQ36" s="729"/>
      <c r="AR36" s="729"/>
      <c r="AS36" s="730"/>
      <c r="AW36" s="103"/>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740" t="s">
        <v>611</v>
      </c>
      <c r="BU36" s="741"/>
      <c r="BV36" s="741"/>
      <c r="BW36" s="741"/>
      <c r="BX36" s="741"/>
      <c r="BY36" s="741"/>
      <c r="BZ36" s="742"/>
      <c r="CA36" s="725" t="s">
        <v>612</v>
      </c>
      <c r="CB36" s="726"/>
      <c r="CC36" s="726"/>
      <c r="CD36" s="726"/>
      <c r="CE36" s="726"/>
      <c r="CF36" s="726"/>
      <c r="CG36" s="726"/>
      <c r="CH36" s="726"/>
      <c r="CI36" s="726"/>
      <c r="CJ36" s="726"/>
      <c r="CK36" s="726"/>
      <c r="CL36" s="726"/>
      <c r="CM36" s="726"/>
      <c r="CN36" s="726"/>
      <c r="CO36" s="726"/>
      <c r="CP36" s="726"/>
      <c r="CQ36" s="727"/>
      <c r="CR36" s="728" t="s">
        <v>613</v>
      </c>
      <c r="CS36" s="729"/>
      <c r="CT36" s="729"/>
      <c r="CU36" s="729"/>
      <c r="CV36" s="729"/>
      <c r="CW36" s="729"/>
      <c r="CX36" s="729"/>
      <c r="CY36" s="729"/>
      <c r="CZ36" s="729"/>
      <c r="DA36" s="729"/>
      <c r="DB36" s="729"/>
      <c r="DC36" s="729"/>
      <c r="DD36" s="729"/>
      <c r="DE36" s="729"/>
      <c r="DF36" s="729"/>
      <c r="DG36" s="729"/>
      <c r="DH36" s="730"/>
    </row>
    <row r="37" spans="2:112" ht="69.95" customHeight="1">
      <c r="B37" t="str">
        <f t="shared" si="4"/>
        <v/>
      </c>
      <c r="E37" s="743"/>
      <c r="F37" s="744"/>
      <c r="G37" s="744"/>
      <c r="H37" s="744"/>
      <c r="I37" s="744"/>
      <c r="J37" s="744"/>
      <c r="K37" s="745"/>
      <c r="L37" s="485" t="str">
        <f>IF(②申請書２!L22="","",②申請書２!L22)</f>
        <v/>
      </c>
      <c r="M37" s="486"/>
      <c r="N37" s="486"/>
      <c r="O37" s="486"/>
      <c r="P37" s="486"/>
      <c r="Q37" s="486"/>
      <c r="R37" s="486"/>
      <c r="S37" s="486"/>
      <c r="T37" s="486"/>
      <c r="U37" s="486"/>
      <c r="V37" s="486"/>
      <c r="W37" s="486"/>
      <c r="X37" s="486"/>
      <c r="Y37" s="486"/>
      <c r="Z37" s="486"/>
      <c r="AA37" s="486"/>
      <c r="AB37" s="487"/>
      <c r="AC37" s="366"/>
      <c r="AD37" s="367"/>
      <c r="AE37" s="367"/>
      <c r="AF37" s="367"/>
      <c r="AG37" s="367"/>
      <c r="AH37" s="367"/>
      <c r="AI37" s="367"/>
      <c r="AJ37" s="367"/>
      <c r="AK37" s="367"/>
      <c r="AL37" s="367"/>
      <c r="AM37" s="367"/>
      <c r="AN37" s="367"/>
      <c r="AO37" s="367"/>
      <c r="AP37" s="367"/>
      <c r="AQ37" s="367"/>
      <c r="AR37" s="367"/>
      <c r="AS37" s="368"/>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743"/>
      <c r="BU37" s="744"/>
      <c r="BV37" s="744"/>
      <c r="BW37" s="744"/>
      <c r="BX37" s="744"/>
      <c r="BY37" s="744"/>
      <c r="BZ37" s="745"/>
      <c r="CA37" s="511" t="str">
        <f>IF(②申請書２!CL22="","",②申請書２!CL22)</f>
        <v/>
      </c>
      <c r="CB37" s="512"/>
      <c r="CC37" s="512"/>
      <c r="CD37" s="512"/>
      <c r="CE37" s="512"/>
      <c r="CF37" s="512"/>
      <c r="CG37" s="512"/>
      <c r="CH37" s="512"/>
      <c r="CI37" s="512"/>
      <c r="CJ37" s="512"/>
      <c r="CK37" s="512"/>
      <c r="CL37" s="512"/>
      <c r="CM37" s="512"/>
      <c r="CN37" s="512"/>
      <c r="CO37" s="512"/>
      <c r="CP37" s="512"/>
      <c r="CQ37" s="513"/>
      <c r="CR37" s="721"/>
      <c r="CS37" s="722"/>
      <c r="CT37" s="722"/>
      <c r="CU37" s="722"/>
      <c r="CV37" s="722"/>
      <c r="CW37" s="722"/>
      <c r="CX37" s="722"/>
      <c r="CY37" s="722"/>
      <c r="CZ37" s="722"/>
      <c r="DA37" s="722"/>
      <c r="DB37" s="722"/>
      <c r="DC37" s="722"/>
      <c r="DD37" s="722"/>
      <c r="DE37" s="722"/>
      <c r="DF37" s="722"/>
      <c r="DG37" s="722"/>
      <c r="DH37" s="723"/>
    </row>
    <row r="38" spans="2:112" ht="137.1" customHeight="1">
      <c r="B38" t="str">
        <f t="shared" si="4"/>
        <v/>
      </c>
      <c r="E38" s="720" t="s">
        <v>614</v>
      </c>
      <c r="F38" s="720"/>
      <c r="G38" s="720"/>
      <c r="H38" s="720"/>
      <c r="I38" s="720"/>
      <c r="J38" s="720"/>
      <c r="K38" s="720"/>
      <c r="L38" s="366"/>
      <c r="M38" s="367"/>
      <c r="N38" s="367"/>
      <c r="O38" s="367"/>
      <c r="P38" s="367"/>
      <c r="Q38" s="367"/>
      <c r="R38" s="367"/>
      <c r="S38" s="367"/>
      <c r="T38" s="367"/>
      <c r="U38" s="367"/>
      <c r="V38" s="367"/>
      <c r="W38" s="367"/>
      <c r="X38" s="367"/>
      <c r="Y38" s="367"/>
      <c r="Z38" s="367"/>
      <c r="AA38" s="367"/>
      <c r="AB38" s="367"/>
      <c r="AC38" s="367"/>
      <c r="AD38" s="367"/>
      <c r="AE38" s="367"/>
      <c r="AF38" s="367"/>
      <c r="AG38" s="367"/>
      <c r="AH38" s="367"/>
      <c r="AI38" s="367"/>
      <c r="AJ38" s="367"/>
      <c r="AK38" s="367"/>
      <c r="AL38" s="367"/>
      <c r="AM38" s="367"/>
      <c r="AN38" s="367"/>
      <c r="AO38" s="367"/>
      <c r="AP38" s="367"/>
      <c r="AQ38" s="367"/>
      <c r="AR38" s="367"/>
      <c r="AS38" s="368"/>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720" t="s">
        <v>614</v>
      </c>
      <c r="BU38" s="720"/>
      <c r="BV38" s="720"/>
      <c r="BW38" s="720"/>
      <c r="BX38" s="720"/>
      <c r="BY38" s="720"/>
      <c r="BZ38" s="720"/>
      <c r="CA38" s="721"/>
      <c r="CB38" s="722"/>
      <c r="CC38" s="722"/>
      <c r="CD38" s="722"/>
      <c r="CE38" s="722"/>
      <c r="CF38" s="722"/>
      <c r="CG38" s="722"/>
      <c r="CH38" s="722"/>
      <c r="CI38" s="722"/>
      <c r="CJ38" s="722"/>
      <c r="CK38" s="722"/>
      <c r="CL38" s="722"/>
      <c r="CM38" s="722"/>
      <c r="CN38" s="722"/>
      <c r="CO38" s="722"/>
      <c r="CP38" s="722"/>
      <c r="CQ38" s="722"/>
      <c r="CR38" s="722"/>
      <c r="CS38" s="722"/>
      <c r="CT38" s="722"/>
      <c r="CU38" s="722"/>
      <c r="CV38" s="722"/>
      <c r="CW38" s="722"/>
      <c r="CX38" s="722"/>
      <c r="CY38" s="722"/>
      <c r="CZ38" s="722"/>
      <c r="DA38" s="722"/>
      <c r="DB38" s="722"/>
      <c r="DC38" s="722"/>
      <c r="DD38" s="722"/>
      <c r="DE38" s="722"/>
      <c r="DF38" s="722"/>
      <c r="DG38" s="722"/>
      <c r="DH38" s="723"/>
    </row>
    <row r="39" spans="2:112">
      <c r="AU39" s="24"/>
    </row>
  </sheetData>
  <sheetProtection sheet="1" objects="1" formatCells="0" formatColumns="0" formatRows="0" selectLockedCells="1" autoFilter="0"/>
  <autoFilter ref="B3:B38" xr:uid="{00000000-0009-0000-0000-000012000000}"/>
  <mergeCells count="116">
    <mergeCell ref="AU1:BR3"/>
    <mergeCell ref="E3:AB3"/>
    <mergeCell ref="L4:AS4"/>
    <mergeCell ref="L5:AS7"/>
    <mergeCell ref="E8:K9"/>
    <mergeCell ref="L9:AB9"/>
    <mergeCell ref="BT8:BZ9"/>
    <mergeCell ref="CA9:CQ9"/>
    <mergeCell ref="BT3:CQ3"/>
    <mergeCell ref="CA4:DH4"/>
    <mergeCell ref="CA5:DH7"/>
    <mergeCell ref="CR9:DH9"/>
    <mergeCell ref="AU4:BS6"/>
    <mergeCell ref="AC3:AS3"/>
    <mergeCell ref="E4:K4"/>
    <mergeCell ref="AC9:AS9"/>
    <mergeCell ref="L8:AB8"/>
    <mergeCell ref="AC8:AS8"/>
    <mergeCell ref="E5:K7"/>
    <mergeCell ref="E10:K10"/>
    <mergeCell ref="L10:AS10"/>
    <mergeCell ref="BT5:BZ7"/>
    <mergeCell ref="E11:K11"/>
    <mergeCell ref="L11:AS11"/>
    <mergeCell ref="L12:AS14"/>
    <mergeCell ref="E15:K16"/>
    <mergeCell ref="L16:AB16"/>
    <mergeCell ref="AC16:AS16"/>
    <mergeCell ref="E18:K18"/>
    <mergeCell ref="E19:K21"/>
    <mergeCell ref="L23:AB23"/>
    <mergeCell ref="L17:AS17"/>
    <mergeCell ref="E22:K23"/>
    <mergeCell ref="L18:AS18"/>
    <mergeCell ref="L19:AS21"/>
    <mergeCell ref="L22:AB22"/>
    <mergeCell ref="AC22:AS22"/>
    <mergeCell ref="E31:K31"/>
    <mergeCell ref="E25:K25"/>
    <mergeCell ref="L31:AS31"/>
    <mergeCell ref="L30:AB30"/>
    <mergeCell ref="E33:K35"/>
    <mergeCell ref="E29:K30"/>
    <mergeCell ref="E36:K37"/>
    <mergeCell ref="L32:AS32"/>
    <mergeCell ref="L33:AS35"/>
    <mergeCell ref="L36:AB36"/>
    <mergeCell ref="AC36:AS36"/>
    <mergeCell ref="AC30:AS30"/>
    <mergeCell ref="L25:AS25"/>
    <mergeCell ref="L26:AS28"/>
    <mergeCell ref="L29:AB29"/>
    <mergeCell ref="AC29:AS29"/>
    <mergeCell ref="CA26:DH28"/>
    <mergeCell ref="CA24:DH24"/>
    <mergeCell ref="BT25:BZ25"/>
    <mergeCell ref="E24:K24"/>
    <mergeCell ref="L15:AB15"/>
    <mergeCell ref="AC15:AS15"/>
    <mergeCell ref="L24:AS24"/>
    <mergeCell ref="E26:K28"/>
    <mergeCell ref="CR3:DH3"/>
    <mergeCell ref="BT4:BZ4"/>
    <mergeCell ref="BT12:BZ14"/>
    <mergeCell ref="CA16:CQ16"/>
    <mergeCell ref="CR16:DH16"/>
    <mergeCell ref="BT10:BZ10"/>
    <mergeCell ref="CA10:DH10"/>
    <mergeCell ref="BT11:BZ11"/>
    <mergeCell ref="CA11:DH11"/>
    <mergeCell ref="CA12:DH14"/>
    <mergeCell ref="BT15:BZ16"/>
    <mergeCell ref="CA15:CQ15"/>
    <mergeCell ref="CR15:DH15"/>
    <mergeCell ref="E17:K17"/>
    <mergeCell ref="AC23:AS23"/>
    <mergeCell ref="E12:K14"/>
    <mergeCell ref="BT38:BZ38"/>
    <mergeCell ref="CA38:DH38"/>
    <mergeCell ref="E38:K38"/>
    <mergeCell ref="E32:K32"/>
    <mergeCell ref="L37:AB37"/>
    <mergeCell ref="L38:AS38"/>
    <mergeCell ref="BT36:BZ37"/>
    <mergeCell ref="CA36:CQ36"/>
    <mergeCell ref="CR36:DH36"/>
    <mergeCell ref="CA32:DH32"/>
    <mergeCell ref="CA33:DH35"/>
    <mergeCell ref="BT33:BZ35"/>
    <mergeCell ref="CA37:CQ37"/>
    <mergeCell ref="AC37:AS37"/>
    <mergeCell ref="CR37:DH37"/>
    <mergeCell ref="BT31:BZ31"/>
    <mergeCell ref="CA31:DH31"/>
    <mergeCell ref="BT32:BZ32"/>
    <mergeCell ref="CA8:CQ8"/>
    <mergeCell ref="CR8:DH8"/>
    <mergeCell ref="BT19:BZ21"/>
    <mergeCell ref="CA23:CQ23"/>
    <mergeCell ref="CR23:DH23"/>
    <mergeCell ref="BT17:BZ17"/>
    <mergeCell ref="CA17:DH17"/>
    <mergeCell ref="BT18:BZ18"/>
    <mergeCell ref="BT26:BZ28"/>
    <mergeCell ref="CA30:CQ30"/>
    <mergeCell ref="CR30:DH30"/>
    <mergeCell ref="BT24:BZ24"/>
    <mergeCell ref="BT22:BZ23"/>
    <mergeCell ref="BT29:BZ30"/>
    <mergeCell ref="CA22:CQ22"/>
    <mergeCell ref="CR22:DH22"/>
    <mergeCell ref="CA29:CQ29"/>
    <mergeCell ref="CR29:DH29"/>
    <mergeCell ref="CA18:DH18"/>
    <mergeCell ref="CA19:DH21"/>
    <mergeCell ref="CA25:DH25"/>
  </mergeCells>
  <phoneticPr fontId="1"/>
  <dataValidations count="5">
    <dataValidation allowBlank="1" showInputMessage="1" showErrorMessage="1" promptTitle="ーーー事業項目ーーーー" prompt="項目名は申請書と同じです_x000a__x000a_※変更承認を受けている場合は、変更後の項目名となります" sqref="L4:AS4 L11:AS11 L18:AS18 L25:AS25 L32:AS32" xr:uid="{E659CD94-A5A8-4E8F-9424-0ED53C3AC5D3}"/>
    <dataValidation allowBlank="1" showInputMessage="1" showErrorMessage="1" promptTitle="ーーーーーー内容説明ーーーーーーーーーーーー" prompt="実際に事業で実施した内容を入力する欄です。_x000a_交付申請書に準じて、実績を入力してください。_x000a__x000a_＜実際の作業＞_x000a_①申請書から転記されている内容を確認_x000a_②実際に実施した内容と異なる点を修正_x000a_※修正の方法（以下のどちらかにより修正）_x000a_①関数を削除し、直接打ち込み_x000a_②本セルをコピーし、値として再度貼り付け（右クリック→貼り付けのオプション（値））後に、該当部分を修正_x000a_" sqref="L5:AS7 L12:AS14 L19:AS21 L26:AS28 L33:AS35" xr:uid="{FB89C2D3-5205-42BB-B267-38E296075F10}"/>
    <dataValidation allowBlank="1" showInputMessage="1" showErrorMessage="1" promptTitle="ーーー目標ーーーー" prompt="申請書に記載した内容と同じです" sqref="L9:AB9 L16:AB16 L23:AB23 L30:AB30 L37:AB37" xr:uid="{A07C0753-752F-40EB-81AD-7F1187977225}"/>
    <dataValidation allowBlank="1" showInputMessage="1" showErrorMessage="1" promptTitle="ーーー実績ーーーーーーーー" prompt="目標に対する具体的な実績・成果等を入力してください" sqref="AC37:AS37 AC30:AS30 AC23:AS23 AC16:AS16 AC9:AS9" xr:uid="{AA3CF0A0-6367-4D42-94FA-82B043E78BD1}"/>
    <dataValidation allowBlank="1" showInputMessage="1" showErrorMessage="1" promptTitle="ーーー実績に係る自己分析・改善点ーーーーー" prompt="事業実施において工夫した点や、改善点、今後の課題等について入力してください" sqref="L10:AS10 L17:AS17 L24:AS24 L31:AS31 L38:AS38" xr:uid="{3C555DD2-413B-4A84-B0BE-1C0DC1679089}"/>
  </dataValidations>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70C0"/>
    <pageSetUpPr fitToPage="1"/>
  </sheetPr>
  <dimension ref="E1:DJ23"/>
  <sheetViews>
    <sheetView showGridLines="0" view="pageBreakPreview" zoomScaleNormal="100" zoomScaleSheetLayoutView="100" workbookViewId="0">
      <selection activeCell="L17" sqref="L17:AS17"/>
    </sheetView>
  </sheetViews>
  <sheetFormatPr defaultColWidth="1.875" defaultRowHeight="18.75" customHeight="1"/>
  <cols>
    <col min="5" max="5" width="2.625" customWidth="1"/>
    <col min="36" max="36" width="2.75" customWidth="1"/>
    <col min="39" max="39" width="2.625" customWidth="1"/>
    <col min="41" max="41" width="1.875" customWidth="1"/>
    <col min="42" max="42" width="2.5" customWidth="1"/>
    <col min="44" max="44" width="1.5" customWidth="1"/>
    <col min="45" max="45" width="2.625" customWidth="1"/>
  </cols>
  <sheetData>
    <row r="1" spans="5:114" ht="18.75" customHeight="1">
      <c r="E1" t="s">
        <v>618</v>
      </c>
      <c r="AU1" t="s">
        <v>206</v>
      </c>
      <c r="AV1" s="324" t="s">
        <v>725</v>
      </c>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V1" t="s">
        <v>618</v>
      </c>
    </row>
    <row r="2" spans="5:114" ht="60" customHeight="1">
      <c r="E2" s="253" t="s">
        <v>58</v>
      </c>
      <c r="F2" s="253"/>
      <c r="G2" s="253"/>
      <c r="H2" s="253"/>
      <c r="I2" s="481" t="str">
        <f>IF(②申請書３!I3="","",②申請書３!I3)</f>
        <v/>
      </c>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V2" s="253" t="s">
        <v>58</v>
      </c>
      <c r="BW2" s="253"/>
      <c r="BX2" s="253"/>
      <c r="BY2" s="253"/>
      <c r="BZ2" s="480"/>
      <c r="CA2" s="480"/>
      <c r="CB2" s="480"/>
      <c r="CC2" s="480"/>
      <c r="CD2" s="480"/>
      <c r="CE2" s="480"/>
      <c r="CF2" s="480"/>
      <c r="CG2" s="480"/>
      <c r="CH2" s="480"/>
      <c r="CI2" s="480"/>
      <c r="CJ2" s="480"/>
      <c r="CK2" s="480"/>
      <c r="CL2" s="480"/>
      <c r="CM2" s="480"/>
      <c r="CN2" s="480"/>
      <c r="CO2" s="480"/>
      <c r="CP2" s="480"/>
      <c r="CQ2" s="480"/>
      <c r="CR2" s="480"/>
      <c r="CS2" s="480"/>
      <c r="CT2" s="480"/>
      <c r="CU2" s="480"/>
      <c r="CV2" s="480"/>
      <c r="CW2" s="480"/>
      <c r="CX2" s="480"/>
      <c r="CY2" s="480"/>
      <c r="CZ2" s="480"/>
      <c r="DA2" s="480"/>
      <c r="DB2" s="480"/>
      <c r="DC2" s="480"/>
      <c r="DD2" s="480"/>
      <c r="DE2" s="480"/>
      <c r="DF2" s="480"/>
      <c r="DG2" s="480"/>
      <c r="DH2" s="480"/>
      <c r="DI2" s="480"/>
      <c r="DJ2" s="480"/>
    </row>
    <row r="3" spans="5:114" ht="60" customHeight="1">
      <c r="E3" s="253" t="s">
        <v>59</v>
      </c>
      <c r="F3" s="253"/>
      <c r="G3" s="253"/>
      <c r="H3" s="253"/>
      <c r="I3" s="481" t="str">
        <f>IF(②申請書３!I4="","",②申請書３!I4)</f>
        <v/>
      </c>
      <c r="J3" s="481"/>
      <c r="K3" s="481"/>
      <c r="L3" s="481"/>
      <c r="M3" s="481"/>
      <c r="N3" s="481"/>
      <c r="O3" s="481"/>
      <c r="P3" s="481"/>
      <c r="Q3" s="481"/>
      <c r="R3" s="481"/>
      <c r="S3" s="481"/>
      <c r="T3" s="481"/>
      <c r="U3" s="481"/>
      <c r="V3" s="481"/>
      <c r="W3" s="481"/>
      <c r="X3" s="481"/>
      <c r="Y3" s="481"/>
      <c r="Z3" s="481"/>
      <c r="AA3" s="481"/>
      <c r="AB3" s="481"/>
      <c r="AC3" s="481"/>
      <c r="AD3" s="481"/>
      <c r="AE3" s="481"/>
      <c r="AF3" s="481"/>
      <c r="AG3" s="481"/>
      <c r="AH3" s="481"/>
      <c r="AI3" s="481"/>
      <c r="AJ3" s="481"/>
      <c r="AK3" s="481"/>
      <c r="AL3" s="481"/>
      <c r="AM3" s="481"/>
      <c r="AN3" s="481"/>
      <c r="AO3" s="481"/>
      <c r="AP3" s="481"/>
      <c r="AQ3" s="481"/>
      <c r="AR3" s="481"/>
      <c r="AS3" s="481"/>
      <c r="AU3" s="26"/>
      <c r="AV3" s="26"/>
      <c r="AW3" s="26"/>
      <c r="AX3" s="26"/>
      <c r="AY3" s="26"/>
      <c r="AZ3" s="26"/>
      <c r="BA3" s="26"/>
      <c r="BB3" s="26"/>
      <c r="BC3" s="26"/>
      <c r="BD3" s="26"/>
      <c r="BE3" s="26"/>
      <c r="BF3" s="26"/>
      <c r="BG3" s="26"/>
      <c r="BH3" s="57"/>
      <c r="BV3" s="253" t="s">
        <v>59</v>
      </c>
      <c r="BW3" s="253"/>
      <c r="BX3" s="253"/>
      <c r="BY3" s="253"/>
      <c r="BZ3" s="480" t="s">
        <v>356</v>
      </c>
      <c r="CA3" s="480"/>
      <c r="CB3" s="480"/>
      <c r="CC3" s="480"/>
      <c r="CD3" s="480"/>
      <c r="CE3" s="480"/>
      <c r="CF3" s="480"/>
      <c r="CG3" s="480"/>
      <c r="CH3" s="480"/>
      <c r="CI3" s="480"/>
      <c r="CJ3" s="480"/>
      <c r="CK3" s="480"/>
      <c r="CL3" s="480"/>
      <c r="CM3" s="480"/>
      <c r="CN3" s="480"/>
      <c r="CO3" s="480"/>
      <c r="CP3" s="480"/>
      <c r="CQ3" s="480"/>
      <c r="CR3" s="480"/>
      <c r="CS3" s="480"/>
      <c r="CT3" s="480"/>
      <c r="CU3" s="480"/>
      <c r="CV3" s="480"/>
      <c r="CW3" s="480"/>
      <c r="CX3" s="480"/>
      <c r="CY3" s="480"/>
      <c r="CZ3" s="480"/>
      <c r="DA3" s="480"/>
      <c r="DB3" s="480"/>
      <c r="DC3" s="480"/>
      <c r="DD3" s="480"/>
      <c r="DE3" s="480"/>
      <c r="DF3" s="480"/>
      <c r="DG3" s="480"/>
      <c r="DH3" s="480"/>
      <c r="DI3" s="480"/>
      <c r="DJ3" s="480"/>
    </row>
    <row r="4" spans="5:114" ht="60" customHeight="1">
      <c r="E4" s="253" t="s">
        <v>60</v>
      </c>
      <c r="F4" s="253"/>
      <c r="G4" s="253"/>
      <c r="H4" s="253"/>
      <c r="I4" s="481" t="str">
        <f>IF(②申請書３!I5="","",②申請書３!I5)</f>
        <v/>
      </c>
      <c r="J4" s="481"/>
      <c r="K4" s="481"/>
      <c r="L4" s="481"/>
      <c r="M4" s="481"/>
      <c r="N4" s="481"/>
      <c r="O4" s="481"/>
      <c r="P4" s="481"/>
      <c r="Q4" s="481"/>
      <c r="R4" s="481"/>
      <c r="S4" s="481"/>
      <c r="T4" s="481"/>
      <c r="U4" s="481"/>
      <c r="V4" s="481"/>
      <c r="W4" s="481"/>
      <c r="X4" s="481"/>
      <c r="Y4" s="481"/>
      <c r="Z4" s="481"/>
      <c r="AA4" s="481"/>
      <c r="AB4" s="481"/>
      <c r="AC4" s="481"/>
      <c r="AD4" s="481"/>
      <c r="AE4" s="481"/>
      <c r="AF4" s="481"/>
      <c r="AG4" s="481"/>
      <c r="AH4" s="481"/>
      <c r="AI4" s="481"/>
      <c r="AJ4" s="481"/>
      <c r="AK4" s="481"/>
      <c r="AL4" s="481"/>
      <c r="AM4" s="481"/>
      <c r="AN4" s="481"/>
      <c r="AO4" s="481"/>
      <c r="AP4" s="481"/>
      <c r="AQ4" s="481"/>
      <c r="AR4" s="481"/>
      <c r="AS4" s="481"/>
      <c r="BV4" s="253" t="s">
        <v>60</v>
      </c>
      <c r="BW4" s="253"/>
      <c r="BX4" s="253"/>
      <c r="BY4" s="253"/>
      <c r="BZ4" s="480" t="s">
        <v>357</v>
      </c>
      <c r="CA4" s="480"/>
      <c r="CB4" s="480"/>
      <c r="CC4" s="480"/>
      <c r="CD4" s="480"/>
      <c r="CE4" s="480"/>
      <c r="CF4" s="480"/>
      <c r="CG4" s="480"/>
      <c r="CH4" s="480"/>
      <c r="CI4" s="480"/>
      <c r="CJ4" s="480"/>
      <c r="CK4" s="480"/>
      <c r="CL4" s="480"/>
      <c r="CM4" s="480"/>
      <c r="CN4" s="480"/>
      <c r="CO4" s="480"/>
      <c r="CP4" s="480"/>
      <c r="CQ4" s="480"/>
      <c r="CR4" s="480"/>
      <c r="CS4" s="480"/>
      <c r="CT4" s="480"/>
      <c r="CU4" s="480"/>
      <c r="CV4" s="480"/>
      <c r="CW4" s="480"/>
      <c r="CX4" s="480"/>
      <c r="CY4" s="480"/>
      <c r="CZ4" s="480"/>
      <c r="DA4" s="480"/>
      <c r="DB4" s="480"/>
      <c r="DC4" s="480"/>
      <c r="DD4" s="480"/>
      <c r="DE4" s="480"/>
      <c r="DF4" s="480"/>
      <c r="DG4" s="480"/>
      <c r="DH4" s="480"/>
      <c r="DI4" s="480"/>
      <c r="DJ4" s="480"/>
    </row>
    <row r="5" spans="5:114" ht="60" customHeight="1">
      <c r="E5" s="253" t="s">
        <v>61</v>
      </c>
      <c r="F5" s="253"/>
      <c r="G5" s="253"/>
      <c r="H5" s="253"/>
      <c r="I5" s="481" t="str">
        <f>IF(②申請書３!I6="","",②申請書３!I6)</f>
        <v/>
      </c>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1"/>
      <c r="AO5" s="481"/>
      <c r="AP5" s="481"/>
      <c r="AQ5" s="481"/>
      <c r="AR5" s="481"/>
      <c r="AS5" s="481"/>
      <c r="BV5" s="253" t="s">
        <v>61</v>
      </c>
      <c r="BW5" s="253"/>
      <c r="BX5" s="253"/>
      <c r="BY5" s="253"/>
      <c r="BZ5" s="480" t="s">
        <v>357</v>
      </c>
      <c r="CA5" s="480"/>
      <c r="CB5" s="480"/>
      <c r="CC5" s="480"/>
      <c r="CD5" s="480"/>
      <c r="CE5" s="480"/>
      <c r="CF5" s="480"/>
      <c r="CG5" s="480"/>
      <c r="CH5" s="480"/>
      <c r="CI5" s="480"/>
      <c r="CJ5" s="480"/>
      <c r="CK5" s="480"/>
      <c r="CL5" s="480"/>
      <c r="CM5" s="480"/>
      <c r="CN5" s="480"/>
      <c r="CO5" s="480"/>
      <c r="CP5" s="480"/>
      <c r="CQ5" s="480"/>
      <c r="CR5" s="480"/>
      <c r="CS5" s="480"/>
      <c r="CT5" s="480"/>
      <c r="CU5" s="480"/>
      <c r="CV5" s="480"/>
      <c r="CW5" s="480"/>
      <c r="CX5" s="480"/>
      <c r="CY5" s="480"/>
      <c r="CZ5" s="480"/>
      <c r="DA5" s="480"/>
      <c r="DB5" s="480"/>
      <c r="DC5" s="480"/>
      <c r="DD5" s="480"/>
      <c r="DE5" s="480"/>
      <c r="DF5" s="480"/>
      <c r="DG5" s="480"/>
      <c r="DH5" s="480"/>
      <c r="DI5" s="480"/>
      <c r="DJ5" s="480"/>
    </row>
    <row r="6" spans="5:114" ht="60" customHeight="1">
      <c r="E6" s="253" t="s">
        <v>62</v>
      </c>
      <c r="F6" s="253"/>
      <c r="G6" s="253"/>
      <c r="H6" s="253"/>
      <c r="I6" s="481" t="str">
        <f>IF(②申請書３!I7="","",②申請書３!I7)</f>
        <v/>
      </c>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481"/>
      <c r="AO6" s="481"/>
      <c r="AP6" s="481"/>
      <c r="AQ6" s="481"/>
      <c r="AR6" s="481"/>
      <c r="AS6" s="481"/>
      <c r="BV6" s="253" t="s">
        <v>62</v>
      </c>
      <c r="BW6" s="253"/>
      <c r="BX6" s="253"/>
      <c r="BY6" s="253"/>
      <c r="BZ6" s="480" t="s">
        <v>484</v>
      </c>
      <c r="CA6" s="480"/>
      <c r="CB6" s="480"/>
      <c r="CC6" s="480"/>
      <c r="CD6" s="480"/>
      <c r="CE6" s="480"/>
      <c r="CF6" s="480"/>
      <c r="CG6" s="480"/>
      <c r="CH6" s="480"/>
      <c r="CI6" s="480"/>
      <c r="CJ6" s="480"/>
      <c r="CK6" s="480"/>
      <c r="CL6" s="480"/>
      <c r="CM6" s="480"/>
      <c r="CN6" s="480"/>
      <c r="CO6" s="480"/>
      <c r="CP6" s="480"/>
      <c r="CQ6" s="480"/>
      <c r="CR6" s="480"/>
      <c r="CS6" s="480"/>
      <c r="CT6" s="480"/>
      <c r="CU6" s="480"/>
      <c r="CV6" s="480"/>
      <c r="CW6" s="480"/>
      <c r="CX6" s="480"/>
      <c r="CY6" s="480"/>
      <c r="CZ6" s="480"/>
      <c r="DA6" s="480"/>
      <c r="DB6" s="480"/>
      <c r="DC6" s="480"/>
      <c r="DD6" s="480"/>
      <c r="DE6" s="480"/>
      <c r="DF6" s="480"/>
      <c r="DG6" s="480"/>
      <c r="DH6" s="480"/>
      <c r="DI6" s="480"/>
      <c r="DJ6" s="480"/>
    </row>
    <row r="7" spans="5:114" ht="60" customHeight="1">
      <c r="E7" s="253" t="s">
        <v>63</v>
      </c>
      <c r="F7" s="253"/>
      <c r="G7" s="253"/>
      <c r="H7" s="253"/>
      <c r="I7" s="481" t="str">
        <f>IF(②申請書３!I8="","",②申請書３!I8)</f>
        <v/>
      </c>
      <c r="J7" s="481"/>
      <c r="K7" s="481"/>
      <c r="L7" s="481"/>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1"/>
      <c r="AM7" s="481"/>
      <c r="AN7" s="481"/>
      <c r="AO7" s="481"/>
      <c r="AP7" s="481"/>
      <c r="AQ7" s="481"/>
      <c r="AR7" s="481"/>
      <c r="AS7" s="481"/>
      <c r="BV7" s="253" t="s">
        <v>63</v>
      </c>
      <c r="BW7" s="253"/>
      <c r="BX7" s="253"/>
      <c r="BY7" s="253"/>
      <c r="BZ7" s="480" t="s">
        <v>384</v>
      </c>
      <c r="CA7" s="480"/>
      <c r="CB7" s="480"/>
      <c r="CC7" s="480"/>
      <c r="CD7" s="480"/>
      <c r="CE7" s="480"/>
      <c r="CF7" s="480"/>
      <c r="CG7" s="480"/>
      <c r="CH7" s="480"/>
      <c r="CI7" s="480"/>
      <c r="CJ7" s="480"/>
      <c r="CK7" s="480"/>
      <c r="CL7" s="480"/>
      <c r="CM7" s="480"/>
      <c r="CN7" s="480"/>
      <c r="CO7" s="480"/>
      <c r="CP7" s="480"/>
      <c r="CQ7" s="480"/>
      <c r="CR7" s="480"/>
      <c r="CS7" s="480"/>
      <c r="CT7" s="480"/>
      <c r="CU7" s="480"/>
      <c r="CV7" s="480"/>
      <c r="CW7" s="480"/>
      <c r="CX7" s="480"/>
      <c r="CY7" s="480"/>
      <c r="CZ7" s="480"/>
      <c r="DA7" s="480"/>
      <c r="DB7" s="480"/>
      <c r="DC7" s="480"/>
      <c r="DD7" s="480"/>
      <c r="DE7" s="480"/>
      <c r="DF7" s="480"/>
      <c r="DG7" s="480"/>
      <c r="DH7" s="480"/>
      <c r="DI7" s="480"/>
      <c r="DJ7" s="480"/>
    </row>
    <row r="8" spans="5:114" ht="60" customHeight="1">
      <c r="E8" s="253" t="s">
        <v>64</v>
      </c>
      <c r="F8" s="253"/>
      <c r="G8" s="253"/>
      <c r="H8" s="253"/>
      <c r="I8" s="481" t="str">
        <f>IF(②申請書３!I9="","",②申請書３!I9)</f>
        <v/>
      </c>
      <c r="J8" s="481"/>
      <c r="K8" s="481"/>
      <c r="L8" s="481"/>
      <c r="M8" s="481"/>
      <c r="N8" s="481"/>
      <c r="O8" s="481"/>
      <c r="P8" s="481"/>
      <c r="Q8" s="481"/>
      <c r="R8" s="481"/>
      <c r="S8" s="481"/>
      <c r="T8" s="481"/>
      <c r="U8" s="481"/>
      <c r="V8" s="481"/>
      <c r="W8" s="481"/>
      <c r="X8" s="481"/>
      <c r="Y8" s="481"/>
      <c r="Z8" s="481"/>
      <c r="AA8" s="481"/>
      <c r="AB8" s="481"/>
      <c r="AC8" s="481"/>
      <c r="AD8" s="481"/>
      <c r="AE8" s="481"/>
      <c r="AF8" s="481"/>
      <c r="AG8" s="481"/>
      <c r="AH8" s="481"/>
      <c r="AI8" s="481"/>
      <c r="AJ8" s="481"/>
      <c r="AK8" s="481"/>
      <c r="AL8" s="481"/>
      <c r="AM8" s="481"/>
      <c r="AN8" s="481"/>
      <c r="AO8" s="481"/>
      <c r="AP8" s="481"/>
      <c r="AQ8" s="481"/>
      <c r="AR8" s="481"/>
      <c r="AS8" s="481"/>
      <c r="BV8" s="253" t="s">
        <v>64</v>
      </c>
      <c r="BW8" s="253"/>
      <c r="BX8" s="253"/>
      <c r="BY8" s="253"/>
      <c r="BZ8" s="480" t="s">
        <v>385</v>
      </c>
      <c r="CA8" s="480"/>
      <c r="CB8" s="480"/>
      <c r="CC8" s="480"/>
      <c r="CD8" s="480"/>
      <c r="CE8" s="480"/>
      <c r="CF8" s="480"/>
      <c r="CG8" s="480"/>
      <c r="CH8" s="480"/>
      <c r="CI8" s="480"/>
      <c r="CJ8" s="480"/>
      <c r="CK8" s="480"/>
      <c r="CL8" s="480"/>
      <c r="CM8" s="480"/>
      <c r="CN8" s="480"/>
      <c r="CO8" s="480"/>
      <c r="CP8" s="480"/>
      <c r="CQ8" s="480"/>
      <c r="CR8" s="480"/>
      <c r="CS8" s="480"/>
      <c r="CT8" s="480"/>
      <c r="CU8" s="480"/>
      <c r="CV8" s="480"/>
      <c r="CW8" s="480"/>
      <c r="CX8" s="480"/>
      <c r="CY8" s="480"/>
      <c r="CZ8" s="480"/>
      <c r="DA8" s="480"/>
      <c r="DB8" s="480"/>
      <c r="DC8" s="480"/>
      <c r="DD8" s="480"/>
      <c r="DE8" s="480"/>
      <c r="DF8" s="480"/>
      <c r="DG8" s="480"/>
      <c r="DH8" s="480"/>
      <c r="DI8" s="480"/>
      <c r="DJ8" s="480"/>
    </row>
    <row r="9" spans="5:114" ht="60" customHeight="1">
      <c r="E9" s="253" t="s">
        <v>65</v>
      </c>
      <c r="F9" s="253"/>
      <c r="G9" s="253"/>
      <c r="H9" s="253"/>
      <c r="I9" s="481" t="str">
        <f>IF(②申請書３!I10="","",②申請書３!I10)</f>
        <v/>
      </c>
      <c r="J9" s="481"/>
      <c r="K9" s="481"/>
      <c r="L9" s="481"/>
      <c r="M9" s="481"/>
      <c r="N9" s="481"/>
      <c r="O9" s="481"/>
      <c r="P9" s="481"/>
      <c r="Q9" s="481"/>
      <c r="R9" s="481"/>
      <c r="S9" s="481"/>
      <c r="T9" s="481"/>
      <c r="U9" s="481"/>
      <c r="V9" s="481"/>
      <c r="W9" s="481"/>
      <c r="X9" s="481"/>
      <c r="Y9" s="481"/>
      <c r="Z9" s="481"/>
      <c r="AA9" s="481"/>
      <c r="AB9" s="481"/>
      <c r="AC9" s="481"/>
      <c r="AD9" s="481"/>
      <c r="AE9" s="481"/>
      <c r="AF9" s="481"/>
      <c r="AG9" s="481"/>
      <c r="AH9" s="481"/>
      <c r="AI9" s="481"/>
      <c r="AJ9" s="481"/>
      <c r="AK9" s="481"/>
      <c r="AL9" s="481"/>
      <c r="AM9" s="481"/>
      <c r="AN9" s="481"/>
      <c r="AO9" s="481"/>
      <c r="AP9" s="481"/>
      <c r="AQ9" s="481"/>
      <c r="AR9" s="481"/>
      <c r="AS9" s="481"/>
      <c r="BV9" s="253" t="s">
        <v>65</v>
      </c>
      <c r="BW9" s="253"/>
      <c r="BX9" s="253"/>
      <c r="BY9" s="253"/>
      <c r="BZ9" s="480" t="s">
        <v>386</v>
      </c>
      <c r="CA9" s="480"/>
      <c r="CB9" s="480"/>
      <c r="CC9" s="480"/>
      <c r="CD9" s="480"/>
      <c r="CE9" s="480"/>
      <c r="CF9" s="480"/>
      <c r="CG9" s="480"/>
      <c r="CH9" s="480"/>
      <c r="CI9" s="480"/>
      <c r="CJ9" s="480"/>
      <c r="CK9" s="480"/>
      <c r="CL9" s="480"/>
      <c r="CM9" s="480"/>
      <c r="CN9" s="480"/>
      <c r="CO9" s="480"/>
      <c r="CP9" s="480"/>
      <c r="CQ9" s="480"/>
      <c r="CR9" s="480"/>
      <c r="CS9" s="480"/>
      <c r="CT9" s="480"/>
      <c r="CU9" s="480"/>
      <c r="CV9" s="480"/>
      <c r="CW9" s="480"/>
      <c r="CX9" s="480"/>
      <c r="CY9" s="480"/>
      <c r="CZ9" s="480"/>
      <c r="DA9" s="480"/>
      <c r="DB9" s="480"/>
      <c r="DC9" s="480"/>
      <c r="DD9" s="480"/>
      <c r="DE9" s="480"/>
      <c r="DF9" s="480"/>
      <c r="DG9" s="480"/>
      <c r="DH9" s="480"/>
      <c r="DI9" s="480"/>
      <c r="DJ9" s="480"/>
    </row>
    <row r="10" spans="5:114" ht="60" customHeight="1">
      <c r="E10" s="253" t="s">
        <v>66</v>
      </c>
      <c r="F10" s="253"/>
      <c r="G10" s="253"/>
      <c r="H10" s="253"/>
      <c r="I10" s="481" t="str">
        <f>IF(②申請書３!I11="","",②申請書３!I11)</f>
        <v/>
      </c>
      <c r="J10" s="481"/>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c r="AJ10" s="481"/>
      <c r="AK10" s="481"/>
      <c r="AL10" s="481"/>
      <c r="AM10" s="481"/>
      <c r="AN10" s="481"/>
      <c r="AO10" s="481"/>
      <c r="AP10" s="481"/>
      <c r="AQ10" s="481"/>
      <c r="AR10" s="481"/>
      <c r="AS10" s="481"/>
      <c r="BV10" s="253" t="s">
        <v>66</v>
      </c>
      <c r="BW10" s="253"/>
      <c r="BX10" s="253"/>
      <c r="BY10" s="253"/>
      <c r="BZ10" s="480" t="s">
        <v>387</v>
      </c>
      <c r="CA10" s="480"/>
      <c r="CB10" s="480"/>
      <c r="CC10" s="480"/>
      <c r="CD10" s="480"/>
      <c r="CE10" s="480"/>
      <c r="CF10" s="480"/>
      <c r="CG10" s="480"/>
      <c r="CH10" s="480"/>
      <c r="CI10" s="480"/>
      <c r="CJ10" s="480"/>
      <c r="CK10" s="480"/>
      <c r="CL10" s="480"/>
      <c r="CM10" s="480"/>
      <c r="CN10" s="480"/>
      <c r="CO10" s="480"/>
      <c r="CP10" s="480"/>
      <c r="CQ10" s="480"/>
      <c r="CR10" s="480"/>
      <c r="CS10" s="480"/>
      <c r="CT10" s="480"/>
      <c r="CU10" s="480"/>
      <c r="CV10" s="480"/>
      <c r="CW10" s="480"/>
      <c r="CX10" s="480"/>
      <c r="CY10" s="480"/>
      <c r="CZ10" s="480"/>
      <c r="DA10" s="480"/>
      <c r="DB10" s="480"/>
      <c r="DC10" s="480"/>
      <c r="DD10" s="480"/>
      <c r="DE10" s="480"/>
      <c r="DF10" s="480"/>
      <c r="DG10" s="480"/>
      <c r="DH10" s="480"/>
      <c r="DI10" s="480"/>
      <c r="DJ10" s="480"/>
    </row>
    <row r="11" spans="5:114" ht="60" customHeight="1">
      <c r="E11" s="253" t="s">
        <v>67</v>
      </c>
      <c r="F11" s="253"/>
      <c r="G11" s="253"/>
      <c r="H11" s="253"/>
      <c r="I11" s="481" t="str">
        <f>IF(②申請書３!I12="","",②申請書３!I12)</f>
        <v/>
      </c>
      <c r="J11" s="481"/>
      <c r="K11" s="481"/>
      <c r="L11" s="481"/>
      <c r="M11" s="481"/>
      <c r="N11" s="481"/>
      <c r="O11" s="481"/>
      <c r="P11" s="481"/>
      <c r="Q11" s="481"/>
      <c r="R11" s="481"/>
      <c r="S11" s="481"/>
      <c r="T11" s="481"/>
      <c r="U11" s="481"/>
      <c r="V11" s="481"/>
      <c r="W11" s="481"/>
      <c r="X11" s="481"/>
      <c r="Y11" s="481"/>
      <c r="Z11" s="481"/>
      <c r="AA11" s="481"/>
      <c r="AB11" s="481"/>
      <c r="AC11" s="481"/>
      <c r="AD11" s="481"/>
      <c r="AE11" s="481"/>
      <c r="AF11" s="481"/>
      <c r="AG11" s="481"/>
      <c r="AH11" s="481"/>
      <c r="AI11" s="481"/>
      <c r="AJ11" s="481"/>
      <c r="AK11" s="481"/>
      <c r="AL11" s="481"/>
      <c r="AM11" s="481"/>
      <c r="AN11" s="481"/>
      <c r="AO11" s="481"/>
      <c r="AP11" s="481"/>
      <c r="AQ11" s="481"/>
      <c r="AR11" s="481"/>
      <c r="AS11" s="481"/>
      <c r="BV11" s="253" t="s">
        <v>67</v>
      </c>
      <c r="BW11" s="253"/>
      <c r="BX11" s="253"/>
      <c r="BY11" s="253"/>
      <c r="BZ11" s="480"/>
      <c r="CA11" s="480"/>
      <c r="CB11" s="480"/>
      <c r="CC11" s="480"/>
      <c r="CD11" s="480"/>
      <c r="CE11" s="480"/>
      <c r="CF11" s="480"/>
      <c r="CG11" s="480"/>
      <c r="CH11" s="480"/>
      <c r="CI11" s="480"/>
      <c r="CJ11" s="480"/>
      <c r="CK11" s="480"/>
      <c r="CL11" s="480"/>
      <c r="CM11" s="480"/>
      <c r="CN11" s="480"/>
      <c r="CO11" s="480"/>
      <c r="CP11" s="480"/>
      <c r="CQ11" s="480"/>
      <c r="CR11" s="480"/>
      <c r="CS11" s="480"/>
      <c r="CT11" s="480"/>
      <c r="CU11" s="480"/>
      <c r="CV11" s="480"/>
      <c r="CW11" s="480"/>
      <c r="CX11" s="480"/>
      <c r="CY11" s="480"/>
      <c r="CZ11" s="480"/>
      <c r="DA11" s="480"/>
      <c r="DB11" s="480"/>
      <c r="DC11" s="480"/>
      <c r="DD11" s="480"/>
      <c r="DE11" s="480"/>
      <c r="DF11" s="480"/>
      <c r="DG11" s="480"/>
      <c r="DH11" s="480"/>
      <c r="DI11" s="480"/>
      <c r="DJ11" s="480"/>
    </row>
    <row r="12" spans="5:114" ht="60" customHeight="1">
      <c r="E12" s="253" t="s">
        <v>68</v>
      </c>
      <c r="F12" s="253"/>
      <c r="G12" s="253"/>
      <c r="H12" s="253"/>
      <c r="I12" s="481" t="str">
        <f>IF(②申請書３!I13="","",②申請書３!I13)</f>
        <v/>
      </c>
      <c r="J12" s="481"/>
      <c r="K12" s="481"/>
      <c r="L12" s="481"/>
      <c r="M12" s="481"/>
      <c r="N12" s="481"/>
      <c r="O12" s="481"/>
      <c r="P12" s="481"/>
      <c r="Q12" s="481"/>
      <c r="R12" s="481"/>
      <c r="S12" s="481"/>
      <c r="T12" s="481"/>
      <c r="U12" s="481"/>
      <c r="V12" s="481"/>
      <c r="W12" s="481"/>
      <c r="X12" s="481"/>
      <c r="Y12" s="481"/>
      <c r="Z12" s="481"/>
      <c r="AA12" s="481"/>
      <c r="AB12" s="481"/>
      <c r="AC12" s="481"/>
      <c r="AD12" s="481"/>
      <c r="AE12" s="481"/>
      <c r="AF12" s="481"/>
      <c r="AG12" s="481"/>
      <c r="AH12" s="481"/>
      <c r="AI12" s="481"/>
      <c r="AJ12" s="481"/>
      <c r="AK12" s="481"/>
      <c r="AL12" s="481"/>
      <c r="AM12" s="481"/>
      <c r="AN12" s="481"/>
      <c r="AO12" s="481"/>
      <c r="AP12" s="481"/>
      <c r="AQ12" s="481"/>
      <c r="AR12" s="481"/>
      <c r="AS12" s="481"/>
      <c r="BV12" s="253" t="s">
        <v>68</v>
      </c>
      <c r="BW12" s="253"/>
      <c r="BX12" s="253"/>
      <c r="BY12" s="253"/>
      <c r="BZ12" s="480"/>
      <c r="CA12" s="480"/>
      <c r="CB12" s="480"/>
      <c r="CC12" s="480"/>
      <c r="CD12" s="480"/>
      <c r="CE12" s="480"/>
      <c r="CF12" s="480"/>
      <c r="CG12" s="480"/>
      <c r="CH12" s="480"/>
      <c r="CI12" s="480"/>
      <c r="CJ12" s="480"/>
      <c r="CK12" s="480"/>
      <c r="CL12" s="480"/>
      <c r="CM12" s="480"/>
      <c r="CN12" s="480"/>
      <c r="CO12" s="480"/>
      <c r="CP12" s="480"/>
      <c r="CQ12" s="480"/>
      <c r="CR12" s="480"/>
      <c r="CS12" s="480"/>
      <c r="CT12" s="480"/>
      <c r="CU12" s="480"/>
      <c r="CV12" s="480"/>
      <c r="CW12" s="480"/>
      <c r="CX12" s="480"/>
      <c r="CY12" s="480"/>
      <c r="CZ12" s="480"/>
      <c r="DA12" s="480"/>
      <c r="DB12" s="480"/>
      <c r="DC12" s="480"/>
      <c r="DD12" s="480"/>
      <c r="DE12" s="480"/>
      <c r="DF12" s="480"/>
      <c r="DG12" s="480"/>
      <c r="DH12" s="480"/>
      <c r="DI12" s="480"/>
      <c r="DJ12" s="480"/>
    </row>
    <row r="13" spans="5:114" ht="60" customHeight="1">
      <c r="E13" s="253" t="s">
        <v>69</v>
      </c>
      <c r="F13" s="253"/>
      <c r="G13" s="253"/>
      <c r="H13" s="253"/>
      <c r="I13" s="481" t="str">
        <f>IF(②申請書３!I14="","",②申請書３!I14)</f>
        <v/>
      </c>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c r="AJ13" s="481"/>
      <c r="AK13" s="481"/>
      <c r="AL13" s="481"/>
      <c r="AM13" s="481"/>
      <c r="AN13" s="481"/>
      <c r="AO13" s="481"/>
      <c r="AP13" s="481"/>
      <c r="AQ13" s="481"/>
      <c r="AR13" s="481"/>
      <c r="AS13" s="481"/>
      <c r="BV13" s="253" t="s">
        <v>69</v>
      </c>
      <c r="BW13" s="253"/>
      <c r="BX13" s="253"/>
      <c r="BY13" s="253"/>
      <c r="BZ13" s="480"/>
      <c r="CA13" s="480"/>
      <c r="CB13" s="480"/>
      <c r="CC13" s="480"/>
      <c r="CD13" s="480"/>
      <c r="CE13" s="480"/>
      <c r="CF13" s="480"/>
      <c r="CG13" s="480"/>
      <c r="CH13" s="480"/>
      <c r="CI13" s="480"/>
      <c r="CJ13" s="480"/>
      <c r="CK13" s="480"/>
      <c r="CL13" s="480"/>
      <c r="CM13" s="480"/>
      <c r="CN13" s="480"/>
      <c r="CO13" s="480"/>
      <c r="CP13" s="480"/>
      <c r="CQ13" s="480"/>
      <c r="CR13" s="480"/>
      <c r="CS13" s="480"/>
      <c r="CT13" s="480"/>
      <c r="CU13" s="480"/>
      <c r="CV13" s="480"/>
      <c r="CW13" s="480"/>
      <c r="CX13" s="480"/>
      <c r="CY13" s="480"/>
      <c r="CZ13" s="480"/>
      <c r="DA13" s="480"/>
      <c r="DB13" s="480"/>
      <c r="DC13" s="480"/>
      <c r="DD13" s="480"/>
      <c r="DE13" s="480"/>
      <c r="DF13" s="480"/>
      <c r="DG13" s="480"/>
      <c r="DH13" s="480"/>
      <c r="DI13" s="480"/>
      <c r="DJ13" s="480"/>
    </row>
    <row r="15" spans="5:114">
      <c r="E15" t="s">
        <v>563</v>
      </c>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t="s">
        <v>22</v>
      </c>
    </row>
    <row r="16" spans="5:114" ht="38.25" customHeight="1">
      <c r="E16" s="253" t="s">
        <v>23</v>
      </c>
      <c r="F16" s="253"/>
      <c r="G16" s="253"/>
      <c r="H16" s="253"/>
      <c r="I16" s="253"/>
      <c r="J16" s="253"/>
      <c r="K16" s="253"/>
      <c r="L16" s="782" t="str">
        <f>IF(②申請書３!L18="","",②申請書３!L18)</f>
        <v/>
      </c>
      <c r="M16" s="783"/>
      <c r="N16" s="783"/>
      <c r="O16" s="783"/>
      <c r="P16" s="783"/>
      <c r="Q16" s="783"/>
      <c r="R16" s="783"/>
      <c r="S16" s="783"/>
      <c r="T16" s="783"/>
      <c r="U16" s="783"/>
      <c r="V16" s="783"/>
      <c r="W16" s="783"/>
      <c r="X16" s="783"/>
      <c r="Y16" s="783"/>
      <c r="Z16" s="783"/>
      <c r="AA16" s="783"/>
      <c r="AB16" s="783"/>
      <c r="AC16" s="783"/>
      <c r="AD16" s="783"/>
      <c r="AE16" s="783"/>
      <c r="AF16" s="783"/>
      <c r="AG16" s="783"/>
      <c r="AH16" s="783"/>
      <c r="AI16" s="783"/>
      <c r="AJ16" s="783"/>
      <c r="AK16" s="783"/>
      <c r="AL16" s="783"/>
      <c r="AM16" s="783"/>
      <c r="AN16" s="783"/>
      <c r="AO16" s="783"/>
      <c r="AP16" s="783"/>
      <c r="AQ16" s="783"/>
      <c r="AR16" s="783"/>
      <c r="AS16" s="784"/>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52" t="s">
        <v>23</v>
      </c>
      <c r="BW16" s="252"/>
      <c r="BX16" s="252"/>
      <c r="BY16" s="252"/>
      <c r="BZ16" s="252"/>
      <c r="CA16" s="252"/>
      <c r="CB16" s="252"/>
      <c r="CC16" s="549" t="s">
        <v>515</v>
      </c>
      <c r="CD16" s="550"/>
      <c r="CE16" s="550"/>
      <c r="CF16" s="550"/>
      <c r="CG16" s="550"/>
      <c r="CH16" s="550"/>
      <c r="CI16" s="550"/>
      <c r="CJ16" s="550"/>
      <c r="CK16" s="550"/>
      <c r="CL16" s="550"/>
      <c r="CM16" s="550"/>
      <c r="CN16" s="550"/>
      <c r="CO16" s="550"/>
      <c r="CP16" s="550"/>
      <c r="CQ16" s="550"/>
      <c r="CR16" s="550"/>
      <c r="CS16" s="550"/>
      <c r="CT16" s="550"/>
      <c r="CU16" s="550"/>
      <c r="CV16" s="550"/>
      <c r="CW16" s="550"/>
      <c r="CX16" s="550"/>
      <c r="CY16" s="550"/>
      <c r="CZ16" s="550"/>
      <c r="DA16" s="550"/>
      <c r="DB16" s="550"/>
      <c r="DC16" s="550"/>
      <c r="DD16" s="550"/>
      <c r="DE16" s="550"/>
      <c r="DF16" s="550"/>
      <c r="DG16" s="550"/>
      <c r="DH16" s="550"/>
      <c r="DI16" s="550"/>
      <c r="DJ16" s="551"/>
    </row>
    <row r="17" spans="5:114" ht="212.1" customHeight="1">
      <c r="E17" s="252" t="s">
        <v>695</v>
      </c>
      <c r="F17" s="252"/>
      <c r="G17" s="252"/>
      <c r="H17" s="252"/>
      <c r="I17" s="252"/>
      <c r="J17" s="252"/>
      <c r="K17" s="252"/>
      <c r="L17" s="782" t="str">
        <f>IF(②申請書３!L19="","",②申請書３!L19)</f>
        <v/>
      </c>
      <c r="M17" s="783"/>
      <c r="N17" s="783"/>
      <c r="O17" s="783"/>
      <c r="P17" s="783"/>
      <c r="Q17" s="783"/>
      <c r="R17" s="783"/>
      <c r="S17" s="783"/>
      <c r="T17" s="783"/>
      <c r="U17" s="783"/>
      <c r="V17" s="783"/>
      <c r="W17" s="783"/>
      <c r="X17" s="783"/>
      <c r="Y17" s="783"/>
      <c r="Z17" s="783"/>
      <c r="AA17" s="783"/>
      <c r="AB17" s="783"/>
      <c r="AC17" s="783"/>
      <c r="AD17" s="783"/>
      <c r="AE17" s="783"/>
      <c r="AF17" s="783"/>
      <c r="AG17" s="783"/>
      <c r="AH17" s="783"/>
      <c r="AI17" s="783"/>
      <c r="AJ17" s="783"/>
      <c r="AK17" s="783"/>
      <c r="AL17" s="783"/>
      <c r="AM17" s="783"/>
      <c r="AN17" s="783"/>
      <c r="AO17" s="783"/>
      <c r="AP17" s="783"/>
      <c r="AQ17" s="783"/>
      <c r="AR17" s="783"/>
      <c r="AS17" s="784"/>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52" t="s">
        <v>695</v>
      </c>
      <c r="BW17" s="252"/>
      <c r="BX17" s="252"/>
      <c r="BY17" s="252"/>
      <c r="BZ17" s="252"/>
      <c r="CA17" s="252"/>
      <c r="CB17" s="252"/>
      <c r="CC17" s="511" t="s">
        <v>706</v>
      </c>
      <c r="CD17" s="512"/>
      <c r="CE17" s="512"/>
      <c r="CF17" s="512"/>
      <c r="CG17" s="512"/>
      <c r="CH17" s="512"/>
      <c r="CI17" s="512"/>
      <c r="CJ17" s="512"/>
      <c r="CK17" s="512"/>
      <c r="CL17" s="512"/>
      <c r="CM17" s="512"/>
      <c r="CN17" s="512"/>
      <c r="CO17" s="512"/>
      <c r="CP17" s="512"/>
      <c r="CQ17" s="512"/>
      <c r="CR17" s="512"/>
      <c r="CS17" s="512"/>
      <c r="CT17" s="512"/>
      <c r="CU17" s="512"/>
      <c r="CV17" s="512"/>
      <c r="CW17" s="512"/>
      <c r="CX17" s="512"/>
      <c r="CY17" s="512"/>
      <c r="CZ17" s="512"/>
      <c r="DA17" s="512"/>
      <c r="DB17" s="512"/>
      <c r="DC17" s="512"/>
      <c r="DD17" s="512"/>
      <c r="DE17" s="512"/>
      <c r="DF17" s="512"/>
      <c r="DG17" s="512"/>
      <c r="DH17" s="512"/>
      <c r="DI17" s="512"/>
      <c r="DJ17" s="513"/>
    </row>
    <row r="18" spans="5:114" ht="137.25" customHeight="1">
      <c r="E18" s="253" t="s">
        <v>24</v>
      </c>
      <c r="F18" s="253"/>
      <c r="G18" s="253"/>
      <c r="H18" s="253"/>
      <c r="I18" s="253"/>
      <c r="J18" s="253"/>
      <c r="K18" s="253"/>
      <c r="L18" s="782" t="str">
        <f>IF(②申請書３!L20="","",②申請書３!L20)</f>
        <v/>
      </c>
      <c r="M18" s="783"/>
      <c r="N18" s="783"/>
      <c r="O18" s="783"/>
      <c r="P18" s="783"/>
      <c r="Q18" s="783"/>
      <c r="R18" s="783"/>
      <c r="S18" s="783"/>
      <c r="T18" s="783"/>
      <c r="U18" s="783"/>
      <c r="V18" s="783"/>
      <c r="W18" s="783"/>
      <c r="X18" s="783"/>
      <c r="Y18" s="783"/>
      <c r="Z18" s="783"/>
      <c r="AA18" s="783"/>
      <c r="AB18" s="783"/>
      <c r="AC18" s="783"/>
      <c r="AD18" s="783"/>
      <c r="AE18" s="783"/>
      <c r="AF18" s="783"/>
      <c r="AG18" s="783"/>
      <c r="AH18" s="783"/>
      <c r="AI18" s="783"/>
      <c r="AJ18" s="783"/>
      <c r="AK18" s="783"/>
      <c r="AL18" s="783"/>
      <c r="AM18" s="783"/>
      <c r="AN18" s="783"/>
      <c r="AO18" s="783"/>
      <c r="AP18" s="783"/>
      <c r="AQ18" s="783"/>
      <c r="AR18" s="783"/>
      <c r="AS18" s="784"/>
      <c r="AU18" s="17"/>
      <c r="BV18" s="253" t="s">
        <v>24</v>
      </c>
      <c r="BW18" s="253"/>
      <c r="BX18" s="253"/>
      <c r="BY18" s="253"/>
      <c r="BZ18" s="253"/>
      <c r="CA18" s="253"/>
      <c r="CB18" s="253"/>
      <c r="CC18" s="511" t="s">
        <v>516</v>
      </c>
      <c r="CD18" s="512"/>
      <c r="CE18" s="512"/>
      <c r="CF18" s="512"/>
      <c r="CG18" s="512"/>
      <c r="CH18" s="512"/>
      <c r="CI18" s="512"/>
      <c r="CJ18" s="512"/>
      <c r="CK18" s="512"/>
      <c r="CL18" s="512"/>
      <c r="CM18" s="512"/>
      <c r="CN18" s="512"/>
      <c r="CO18" s="512"/>
      <c r="CP18" s="512"/>
      <c r="CQ18" s="512"/>
      <c r="CR18" s="512"/>
      <c r="CS18" s="512"/>
      <c r="CT18" s="512"/>
      <c r="CU18" s="512"/>
      <c r="CV18" s="512"/>
      <c r="CW18" s="512"/>
      <c r="CX18" s="512"/>
      <c r="CY18" s="512"/>
      <c r="CZ18" s="512"/>
      <c r="DA18" s="512"/>
      <c r="DB18" s="512"/>
      <c r="DC18" s="512"/>
      <c r="DD18" s="512"/>
      <c r="DE18" s="512"/>
      <c r="DF18" s="512"/>
      <c r="DG18" s="512"/>
      <c r="DH18" s="512"/>
      <c r="DI18" s="512"/>
      <c r="DJ18" s="513"/>
    </row>
    <row r="19" spans="5:114"/>
    <row r="20" spans="5:114">
      <c r="E20" t="s">
        <v>619</v>
      </c>
      <c r="BV20" t="s">
        <v>619</v>
      </c>
    </row>
    <row r="21" spans="5:114" ht="137.25" customHeight="1">
      <c r="E21" s="252" t="s">
        <v>26</v>
      </c>
      <c r="F21" s="252"/>
      <c r="G21" s="252"/>
      <c r="H21" s="252"/>
      <c r="I21" s="252"/>
      <c r="J21" s="252"/>
      <c r="K21" s="252"/>
      <c r="L21" s="782" t="str">
        <f>IF(②申請書３!L23="","",②申請書３!L23)</f>
        <v/>
      </c>
      <c r="M21" s="783"/>
      <c r="N21" s="783"/>
      <c r="O21" s="783"/>
      <c r="P21" s="783"/>
      <c r="Q21" s="783"/>
      <c r="R21" s="783"/>
      <c r="S21" s="783"/>
      <c r="T21" s="783"/>
      <c r="U21" s="783"/>
      <c r="V21" s="783"/>
      <c r="W21" s="783"/>
      <c r="X21" s="783"/>
      <c r="Y21" s="783"/>
      <c r="Z21" s="783"/>
      <c r="AA21" s="783"/>
      <c r="AB21" s="783"/>
      <c r="AC21" s="783"/>
      <c r="AD21" s="783"/>
      <c r="AE21" s="783"/>
      <c r="AF21" s="783"/>
      <c r="AG21" s="783"/>
      <c r="AH21" s="783"/>
      <c r="AI21" s="783"/>
      <c r="AJ21" s="783"/>
      <c r="AK21" s="783"/>
      <c r="AL21" s="783"/>
      <c r="AM21" s="783"/>
      <c r="AN21" s="783"/>
      <c r="AO21" s="783"/>
      <c r="AP21" s="783"/>
      <c r="AQ21" s="783"/>
      <c r="AR21" s="783"/>
      <c r="AS21" s="784"/>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V21" s="252" t="s">
        <v>26</v>
      </c>
      <c r="BW21" s="252"/>
      <c r="BX21" s="252"/>
      <c r="BY21" s="252"/>
      <c r="BZ21" s="252"/>
      <c r="CA21" s="252"/>
      <c r="CB21" s="252"/>
      <c r="CC21" s="785" t="s">
        <v>707</v>
      </c>
      <c r="CD21" s="786"/>
      <c r="CE21" s="786"/>
      <c r="CF21" s="786"/>
      <c r="CG21" s="786"/>
      <c r="CH21" s="786"/>
      <c r="CI21" s="786"/>
      <c r="CJ21" s="786"/>
      <c r="CK21" s="786"/>
      <c r="CL21" s="786"/>
      <c r="CM21" s="786"/>
      <c r="CN21" s="786"/>
      <c r="CO21" s="786"/>
      <c r="CP21" s="786"/>
      <c r="CQ21" s="786"/>
      <c r="CR21" s="786"/>
      <c r="CS21" s="786"/>
      <c r="CT21" s="786"/>
      <c r="CU21" s="786"/>
      <c r="CV21" s="786"/>
      <c r="CW21" s="786"/>
      <c r="CX21" s="786"/>
      <c r="CY21" s="786"/>
      <c r="CZ21" s="786"/>
      <c r="DA21" s="786"/>
      <c r="DB21" s="786"/>
      <c r="DC21" s="786"/>
      <c r="DD21" s="786"/>
      <c r="DE21" s="786"/>
      <c r="DF21" s="786"/>
      <c r="DG21" s="786"/>
      <c r="DH21" s="786"/>
      <c r="DI21" s="786"/>
      <c r="DJ21" s="787"/>
    </row>
    <row r="22" spans="5:114" ht="137.25" customHeight="1">
      <c r="E22" s="252" t="s">
        <v>696</v>
      </c>
      <c r="F22" s="252"/>
      <c r="G22" s="252"/>
      <c r="H22" s="252"/>
      <c r="I22" s="252"/>
      <c r="J22" s="252"/>
      <c r="K22" s="252"/>
      <c r="L22" s="782" t="str">
        <f>IF(②申請書３!L24="","",②申請書３!L24)</f>
        <v/>
      </c>
      <c r="M22" s="783"/>
      <c r="N22" s="783"/>
      <c r="O22" s="783"/>
      <c r="P22" s="783"/>
      <c r="Q22" s="783"/>
      <c r="R22" s="783"/>
      <c r="S22" s="783"/>
      <c r="T22" s="783"/>
      <c r="U22" s="783"/>
      <c r="V22" s="783"/>
      <c r="W22" s="783"/>
      <c r="X22" s="783"/>
      <c r="Y22" s="783"/>
      <c r="Z22" s="783"/>
      <c r="AA22" s="783"/>
      <c r="AB22" s="783"/>
      <c r="AC22" s="783"/>
      <c r="AD22" s="783"/>
      <c r="AE22" s="783"/>
      <c r="AF22" s="783"/>
      <c r="AG22" s="783"/>
      <c r="AH22" s="783"/>
      <c r="AI22" s="783"/>
      <c r="AJ22" s="783"/>
      <c r="AK22" s="783"/>
      <c r="AL22" s="783"/>
      <c r="AM22" s="783"/>
      <c r="AN22" s="783"/>
      <c r="AO22" s="783"/>
      <c r="AP22" s="783"/>
      <c r="AQ22" s="783"/>
      <c r="AR22" s="783"/>
      <c r="AS22" s="784"/>
      <c r="AU22" s="17"/>
      <c r="BV22" s="252" t="s">
        <v>696</v>
      </c>
      <c r="BW22" s="252"/>
      <c r="BX22" s="252"/>
      <c r="BY22" s="252"/>
      <c r="BZ22" s="252"/>
      <c r="CA22" s="252"/>
      <c r="CB22" s="252"/>
      <c r="CC22" s="785"/>
      <c r="CD22" s="786"/>
      <c r="CE22" s="786"/>
      <c r="CF22" s="786"/>
      <c r="CG22" s="786"/>
      <c r="CH22" s="786"/>
      <c r="CI22" s="786"/>
      <c r="CJ22" s="786"/>
      <c r="CK22" s="786"/>
      <c r="CL22" s="786"/>
      <c r="CM22" s="786"/>
      <c r="CN22" s="786"/>
      <c r="CO22" s="786"/>
      <c r="CP22" s="786"/>
      <c r="CQ22" s="786"/>
      <c r="CR22" s="786"/>
      <c r="CS22" s="786"/>
      <c r="CT22" s="786"/>
      <c r="CU22" s="786"/>
      <c r="CV22" s="786"/>
      <c r="CW22" s="786"/>
      <c r="CX22" s="786"/>
      <c r="CY22" s="786"/>
      <c r="CZ22" s="786"/>
      <c r="DA22" s="786"/>
      <c r="DB22" s="786"/>
      <c r="DC22" s="786"/>
      <c r="DD22" s="786"/>
      <c r="DE22" s="786"/>
      <c r="DF22" s="786"/>
      <c r="DG22" s="786"/>
      <c r="DH22" s="786"/>
      <c r="DI22" s="786"/>
      <c r="DJ22" s="787"/>
    </row>
    <row r="23" spans="5:114"/>
  </sheetData>
  <sheetProtection sheet="1" formatCells="0" selectLockedCells="1"/>
  <mergeCells count="69">
    <mergeCell ref="CC21:DJ21"/>
    <mergeCell ref="BV17:CB17"/>
    <mergeCell ref="BV18:CB18"/>
    <mergeCell ref="L16:AS16"/>
    <mergeCell ref="L17:AS17"/>
    <mergeCell ref="L18:AS18"/>
    <mergeCell ref="BV16:CB16"/>
    <mergeCell ref="CC16:DJ16"/>
    <mergeCell ref="CC17:DJ17"/>
    <mergeCell ref="CC18:DJ18"/>
    <mergeCell ref="E17:K17"/>
    <mergeCell ref="E21:K21"/>
    <mergeCell ref="L21:AS21"/>
    <mergeCell ref="E18:K18"/>
    <mergeCell ref="BV21:CB21"/>
    <mergeCell ref="BV12:BY12"/>
    <mergeCell ref="BZ12:DJ12"/>
    <mergeCell ref="BV13:BY13"/>
    <mergeCell ref="BZ13:DJ13"/>
    <mergeCell ref="E16:K16"/>
    <mergeCell ref="BV9:BY9"/>
    <mergeCell ref="BZ9:DJ9"/>
    <mergeCell ref="BV10:BY10"/>
    <mergeCell ref="BZ10:DJ10"/>
    <mergeCell ref="BV11:BY11"/>
    <mergeCell ref="BZ11:DJ11"/>
    <mergeCell ref="BV6:BY6"/>
    <mergeCell ref="BZ6:DJ6"/>
    <mergeCell ref="BV7:BY7"/>
    <mergeCell ref="BZ7:DJ7"/>
    <mergeCell ref="BV8:BY8"/>
    <mergeCell ref="BZ8:DJ8"/>
    <mergeCell ref="BZ3:DJ3"/>
    <mergeCell ref="BV4:BY4"/>
    <mergeCell ref="BZ4:DJ4"/>
    <mergeCell ref="BV5:BY5"/>
    <mergeCell ref="BZ5:DJ5"/>
    <mergeCell ref="CC22:DJ22"/>
    <mergeCell ref="E5:H5"/>
    <mergeCell ref="I5:AS5"/>
    <mergeCell ref="E6:H6"/>
    <mergeCell ref="I6:AS6"/>
    <mergeCell ref="E7:H7"/>
    <mergeCell ref="I7:AS7"/>
    <mergeCell ref="E8:H8"/>
    <mergeCell ref="I8:AS8"/>
    <mergeCell ref="E9:H9"/>
    <mergeCell ref="I9:AS9"/>
    <mergeCell ref="E10:H10"/>
    <mergeCell ref="E11:H11"/>
    <mergeCell ref="I11:AS11"/>
    <mergeCell ref="E12:H12"/>
    <mergeCell ref="I12:AS12"/>
    <mergeCell ref="I10:AS10"/>
    <mergeCell ref="AV1:BS2"/>
    <mergeCell ref="E22:K22"/>
    <mergeCell ref="L22:AS22"/>
    <mergeCell ref="BV22:CB22"/>
    <mergeCell ref="E4:H4"/>
    <mergeCell ref="I4:AS4"/>
    <mergeCell ref="E2:H2"/>
    <mergeCell ref="I2:AS2"/>
    <mergeCell ref="E3:H3"/>
    <mergeCell ref="I3:AS3"/>
    <mergeCell ref="E13:H13"/>
    <mergeCell ref="I13:AS13"/>
    <mergeCell ref="BV2:BY2"/>
    <mergeCell ref="BZ2:DJ2"/>
    <mergeCell ref="BV3:BY3"/>
  </mergeCells>
  <phoneticPr fontId="1"/>
  <dataValidations count="6">
    <dataValidation allowBlank="1" showInputMessage="1" showErrorMessage="1" promptTitle="ーーー事業スケジュール（実績）ーーーーー" prompt="月別の取組実績を入力してください_x000a__x000a_※主な取組のみ入力してください" sqref="I2:AS2" xr:uid="{19D63583-3358-4DC1-B547-4EB870D77E4D}"/>
    <dataValidation allowBlank="1" showInputMessage="1" showErrorMessage="1" promptTitle="ーーー目指す方向性ーーーーー" prompt="商品化・起業化・全県展開・継続開催による定着など、助成終了後の方向性・今後の展開について簡潔に入力してください_x000a__x000a_事業を実施してみて、今後の計画に変更があった場合は、変更後のものについて入力してください_x000a__x000a_※６０字以内（目安）" sqref="L16:AS16" xr:uid="{A651D757-7905-40BC-8710-813786B3D9F8}"/>
    <dataValidation allowBlank="1" showInputMessage="1" showErrorMessage="1" promptTitle="ーーーー今後の取組予定、目標ーーーーー" prompt="助成終了後の取組予定や目標について具体的に入力してください_x000a__x000a_事業を実施してみて、今後の計画に変化があった場合は、変更後のものについて入力してください_x000a__x000a_※目標を入力する際は、目標達成予定の年度も入力してください_x000a_※300字以内（目安）" sqref="L17:AS17" xr:uid="{F0C5ACEE-2984-4D9A-A68E-5CB610141A75}"/>
    <dataValidation allowBlank="1" showInputMessage="1" showErrorMessage="1" promptTitle="ーーー継続体制ーーーーー" prompt="予算確保の具体的な手法（考え方、方針等）、事業を継続するための具体的な手法を記載してください_x000a__x000a_事業を実施してみて、今後の計画に変化があった場合は、変更後のものについて入力してください_x000a__x000a_※200字以内（目安）" sqref="L18:AS18" xr:uid="{54E5EE88-F2A0-4B2E-9D86-69E345BFDF47}"/>
    <dataValidation allowBlank="1" showInputMessage="1" showErrorMessage="1" promptTitle="ーーー団体の活動実績ーーーーー" prompt="これまでの主な活動実績について入力してください_x000a__x000a_助成事業意外に実施した事業がある場合は追加してください_x000a__x000a_※団体を立ち上げたばかりで実績がない場合は不要です_x000a_※200字以内（目安）" sqref="L21:AS21" xr:uid="{5D84A818-F355-4A55-B05A-07E6B8C3DCA6}"/>
    <dataValidation allowBlank="1" showInputMessage="1" showErrorMessage="1" promptTitle="ーーー要望事業と関連の高い自主事業ーーーー" prompt="令和８年４月～令和９年３月の期間に実施した、要望事業と関連の高い自主事業について入力してください_x000a__x000a_※200字以内（目安）" sqref="L22:AS22" xr:uid="{2158B267-44C8-43E9-96AD-33CED65F4ECA}"/>
  </dataValidations>
  <pageMargins left="0.70866141732283472" right="0.70866141732283472" top="0.74803149606299213" bottom="0.74803149606299213" header="0.31496062992125984" footer="0.31496062992125984"/>
  <pageSetup paperSize="9" scale="99" fitToHeight="0" orientation="portrait" blackAndWhite="1"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70C0"/>
    <pageSetUpPr fitToPage="1"/>
  </sheetPr>
  <dimension ref="A1:CZ29"/>
  <sheetViews>
    <sheetView showGridLines="0" view="pageBreakPreview" zoomScaleNormal="100" zoomScaleSheetLayoutView="100" workbookViewId="0">
      <selection activeCell="AI6" sqref="AI6:AO7"/>
    </sheetView>
  </sheetViews>
  <sheetFormatPr defaultColWidth="1.875" defaultRowHeight="26.1" customHeight="1"/>
  <cols>
    <col min="2" max="2" width="2.625" customWidth="1"/>
    <col min="3" max="19" width="1.875" customWidth="1"/>
    <col min="20" max="20" width="2" customWidth="1"/>
    <col min="21" max="24" width="3.125" customWidth="1"/>
    <col min="26" max="26" width="2.25" customWidth="1"/>
    <col min="32" max="32" width="2.75" customWidth="1"/>
    <col min="35" max="35" width="2.625" customWidth="1"/>
    <col min="37" max="37" width="1.875" customWidth="1"/>
    <col min="38" max="38" width="2.5" customWidth="1"/>
    <col min="40" max="40" width="1" customWidth="1"/>
    <col min="41" max="41" width="1.375" customWidth="1"/>
    <col min="43" max="43" width="9.125" bestFit="1" customWidth="1"/>
    <col min="84" max="87" width="2.625" customWidth="1"/>
    <col min="89" max="89" width="3.25" customWidth="1"/>
  </cols>
  <sheetData>
    <row r="1" spans="1:104" ht="26.1" customHeight="1">
      <c r="B1" t="s">
        <v>509</v>
      </c>
      <c r="AQ1" s="324" t="s">
        <v>725</v>
      </c>
      <c r="AR1" s="324"/>
      <c r="AS1" s="324"/>
      <c r="AT1" s="324"/>
      <c r="AU1" s="324"/>
      <c r="AV1" s="324"/>
      <c r="AW1" s="324"/>
      <c r="AX1" s="324"/>
      <c r="AY1" s="324"/>
      <c r="AZ1" s="324"/>
      <c r="BA1" s="324"/>
      <c r="BB1" s="324"/>
      <c r="BC1" s="324"/>
      <c r="BD1" s="324"/>
      <c r="BE1" s="324"/>
      <c r="BF1" s="324"/>
      <c r="BG1" s="324"/>
      <c r="BH1" s="324"/>
      <c r="BI1" s="324"/>
      <c r="BJ1" s="324"/>
      <c r="BK1" s="324"/>
      <c r="BL1" s="324"/>
      <c r="BM1" t="s">
        <v>509</v>
      </c>
    </row>
    <row r="2" spans="1:104" ht="26.1" customHeight="1">
      <c r="B2" s="335" t="s">
        <v>27</v>
      </c>
      <c r="C2" s="336"/>
      <c r="D2" s="336"/>
      <c r="E2" s="336"/>
      <c r="F2" s="336"/>
      <c r="G2" s="336"/>
      <c r="H2" s="336"/>
      <c r="I2" s="336"/>
      <c r="J2" s="336"/>
      <c r="K2" s="336"/>
      <c r="L2" s="336"/>
      <c r="M2" s="336"/>
      <c r="N2" s="336"/>
      <c r="O2" s="336"/>
      <c r="P2" s="336"/>
      <c r="Q2" s="336"/>
      <c r="R2" s="336"/>
      <c r="S2" s="337"/>
      <c r="T2" s="422" t="s">
        <v>33</v>
      </c>
      <c r="U2" s="810"/>
      <c r="V2" s="810"/>
      <c r="W2" s="810"/>
      <c r="X2" s="810"/>
      <c r="Y2" s="810"/>
      <c r="Z2" s="810"/>
      <c r="AA2" s="810"/>
      <c r="AB2" s="810"/>
      <c r="AC2" s="810"/>
      <c r="AD2" s="810"/>
      <c r="AE2" s="810"/>
      <c r="AF2" s="810"/>
      <c r="AG2" s="810"/>
      <c r="AH2" s="811"/>
      <c r="AI2" s="335" t="s">
        <v>32</v>
      </c>
      <c r="AJ2" s="336"/>
      <c r="AK2" s="336"/>
      <c r="AL2" s="336"/>
      <c r="AM2" s="336"/>
      <c r="AN2" s="336"/>
      <c r="AO2" s="337"/>
      <c r="AQ2" s="324"/>
      <c r="AR2" s="324"/>
      <c r="AS2" s="324"/>
      <c r="AT2" s="324"/>
      <c r="AU2" s="324"/>
      <c r="AV2" s="324"/>
      <c r="AW2" s="324"/>
      <c r="AX2" s="324"/>
      <c r="AY2" s="324"/>
      <c r="AZ2" s="324"/>
      <c r="BA2" s="324"/>
      <c r="BB2" s="324"/>
      <c r="BC2" s="324"/>
      <c r="BD2" s="324"/>
      <c r="BE2" s="324"/>
      <c r="BF2" s="324"/>
      <c r="BG2" s="324"/>
      <c r="BH2" s="324"/>
      <c r="BI2" s="324"/>
      <c r="BJ2" s="324"/>
      <c r="BK2" s="324"/>
      <c r="BL2" s="324"/>
      <c r="BM2" s="335" t="s">
        <v>27</v>
      </c>
      <c r="BN2" s="336"/>
      <c r="BO2" s="336"/>
      <c r="BP2" s="336"/>
      <c r="BQ2" s="336"/>
      <c r="BR2" s="336"/>
      <c r="BS2" s="336"/>
      <c r="BT2" s="336"/>
      <c r="BU2" s="336"/>
      <c r="BV2" s="336"/>
      <c r="BW2" s="336"/>
      <c r="BX2" s="336"/>
      <c r="BY2" s="336"/>
      <c r="BZ2" s="336"/>
      <c r="CA2" s="336"/>
      <c r="CB2" s="336"/>
      <c r="CC2" s="336"/>
      <c r="CD2" s="337"/>
      <c r="CE2" s="422" t="s">
        <v>33</v>
      </c>
      <c r="CF2" s="810"/>
      <c r="CG2" s="810"/>
      <c r="CH2" s="810"/>
      <c r="CI2" s="810"/>
      <c r="CJ2" s="810"/>
      <c r="CK2" s="810"/>
      <c r="CL2" s="810"/>
      <c r="CM2" s="810"/>
      <c r="CN2" s="810"/>
      <c r="CO2" s="810"/>
      <c r="CP2" s="810"/>
      <c r="CQ2" s="810"/>
      <c r="CR2" s="810"/>
      <c r="CS2" s="811"/>
      <c r="CT2" s="335" t="s">
        <v>32</v>
      </c>
      <c r="CU2" s="336"/>
      <c r="CV2" s="336"/>
      <c r="CW2" s="336"/>
      <c r="CX2" s="336"/>
      <c r="CY2" s="336"/>
      <c r="CZ2" s="337"/>
    </row>
    <row r="3" spans="1:104" ht="42" customHeight="1">
      <c r="B3" s="338"/>
      <c r="C3" s="339"/>
      <c r="D3" s="339"/>
      <c r="E3" s="339"/>
      <c r="F3" s="339"/>
      <c r="G3" s="339"/>
      <c r="H3" s="339"/>
      <c r="I3" s="339"/>
      <c r="J3" s="339"/>
      <c r="K3" s="339"/>
      <c r="L3" s="339"/>
      <c r="M3" s="339"/>
      <c r="N3" s="339"/>
      <c r="O3" s="339"/>
      <c r="P3" s="339"/>
      <c r="Q3" s="339"/>
      <c r="R3" s="339"/>
      <c r="S3" s="340"/>
      <c r="T3" s="415" t="s">
        <v>211</v>
      </c>
      <c r="U3" s="810"/>
      <c r="V3" s="810"/>
      <c r="W3" s="810"/>
      <c r="X3" s="810"/>
      <c r="Y3" s="810"/>
      <c r="Z3" s="811"/>
      <c r="AA3" s="415" t="s">
        <v>214</v>
      </c>
      <c r="AB3" s="409"/>
      <c r="AC3" s="409"/>
      <c r="AD3" s="409"/>
      <c r="AE3" s="409"/>
      <c r="AF3" s="409"/>
      <c r="AG3" s="409"/>
      <c r="AH3" s="410"/>
      <c r="AI3" s="338"/>
      <c r="AJ3" s="339"/>
      <c r="AK3" s="339"/>
      <c r="AL3" s="339"/>
      <c r="AM3" s="339"/>
      <c r="AN3" s="339"/>
      <c r="AO3" s="340"/>
      <c r="BM3" s="338"/>
      <c r="BN3" s="339"/>
      <c r="BO3" s="339"/>
      <c r="BP3" s="339"/>
      <c r="BQ3" s="339"/>
      <c r="BR3" s="339"/>
      <c r="BS3" s="339"/>
      <c r="BT3" s="339"/>
      <c r="BU3" s="339"/>
      <c r="BV3" s="339"/>
      <c r="BW3" s="339"/>
      <c r="BX3" s="339"/>
      <c r="BY3" s="339"/>
      <c r="BZ3" s="339"/>
      <c r="CA3" s="339"/>
      <c r="CB3" s="339"/>
      <c r="CC3" s="339"/>
      <c r="CD3" s="340"/>
      <c r="CE3" s="415" t="s">
        <v>211</v>
      </c>
      <c r="CF3" s="810"/>
      <c r="CG3" s="810"/>
      <c r="CH3" s="810"/>
      <c r="CI3" s="810"/>
      <c r="CJ3" s="810"/>
      <c r="CK3" s="811"/>
      <c r="CL3" s="415" t="s">
        <v>214</v>
      </c>
      <c r="CM3" s="409"/>
      <c r="CN3" s="409"/>
      <c r="CO3" s="409"/>
      <c r="CP3" s="409"/>
      <c r="CQ3" s="409"/>
      <c r="CR3" s="409"/>
      <c r="CS3" s="410"/>
      <c r="CT3" s="338"/>
      <c r="CU3" s="339"/>
      <c r="CV3" s="339"/>
      <c r="CW3" s="339"/>
      <c r="CX3" s="339"/>
      <c r="CY3" s="339"/>
      <c r="CZ3" s="340"/>
    </row>
    <row r="4" spans="1:104" ht="23.1" customHeight="1">
      <c r="A4" t="s">
        <v>212</v>
      </c>
      <c r="B4" s="789" t="str">
        <f>IF(⑥実績報告書1!Q48="","",⑥実績報告書1!Q48)</f>
        <v/>
      </c>
      <c r="C4" s="790"/>
      <c r="D4" s="790"/>
      <c r="E4" s="790"/>
      <c r="F4" s="790"/>
      <c r="G4" s="790"/>
      <c r="H4" s="790"/>
      <c r="I4" s="790"/>
      <c r="J4" s="790"/>
      <c r="K4" s="790"/>
      <c r="L4" s="790"/>
      <c r="M4" s="790"/>
      <c r="N4" s="790"/>
      <c r="O4" s="790"/>
      <c r="P4" s="790"/>
      <c r="Q4" s="790"/>
      <c r="R4" s="790"/>
      <c r="S4" s="791"/>
      <c r="T4" s="11"/>
      <c r="U4" s="802" t="str">
        <f>IF(⑥実績報告書5!$A$4="","",SUMIF(⑥実績報告書5!$A$4:$A$49,"①",⑥実績報告書5!$E$4:$E$49))</f>
        <v/>
      </c>
      <c r="V4" s="802"/>
      <c r="W4" s="802"/>
      <c r="X4" s="802"/>
      <c r="Y4" s="4"/>
      <c r="Z4" s="9" t="s">
        <v>2</v>
      </c>
      <c r="AA4" s="11"/>
      <c r="AB4" s="803" t="str">
        <f>IF(③変更承認申請書!AB30="","",③変更承認申請書!AB30)</f>
        <v/>
      </c>
      <c r="AC4" s="803"/>
      <c r="AD4" s="803"/>
      <c r="AE4" s="803"/>
      <c r="AF4" s="803"/>
      <c r="AG4" s="4"/>
      <c r="AH4" s="9" t="s">
        <v>2</v>
      </c>
      <c r="AI4" s="796" t="str">
        <f>IF(②申請書４!AI3="","",②申請書４!AI3)</f>
        <v/>
      </c>
      <c r="AJ4" s="797"/>
      <c r="AK4" s="797"/>
      <c r="AL4" s="797"/>
      <c r="AM4" s="797"/>
      <c r="AN4" s="797"/>
      <c r="AO4" s="798"/>
      <c r="AQ4" s="179"/>
      <c r="AR4" s="179"/>
      <c r="AS4" s="179"/>
      <c r="AT4" s="179"/>
      <c r="AU4" s="179"/>
      <c r="AV4" s="179"/>
      <c r="AW4" s="179"/>
      <c r="AX4" s="179"/>
      <c r="AY4" s="179"/>
      <c r="AZ4" s="179"/>
      <c r="BA4" s="179"/>
      <c r="BB4" s="179"/>
      <c r="BC4" s="179"/>
      <c r="BD4" s="179"/>
      <c r="BE4" s="179"/>
      <c r="BF4" s="179"/>
      <c r="BG4" s="179"/>
      <c r="BH4" s="179"/>
      <c r="BI4" s="179"/>
      <c r="BJ4" s="179"/>
      <c r="BK4" s="179"/>
      <c r="BL4" s="179"/>
      <c r="BM4" s="789" t="s">
        <v>485</v>
      </c>
      <c r="BN4" s="790"/>
      <c r="BO4" s="790"/>
      <c r="BP4" s="790"/>
      <c r="BQ4" s="790"/>
      <c r="BR4" s="790"/>
      <c r="BS4" s="790"/>
      <c r="BT4" s="790"/>
      <c r="BU4" s="790"/>
      <c r="BV4" s="790"/>
      <c r="BW4" s="790"/>
      <c r="BX4" s="790"/>
      <c r="BY4" s="790"/>
      <c r="BZ4" s="790"/>
      <c r="CA4" s="790"/>
      <c r="CB4" s="790"/>
      <c r="CC4" s="790"/>
      <c r="CD4" s="791"/>
      <c r="CE4" s="11"/>
      <c r="CF4" s="802">
        <v>310844</v>
      </c>
      <c r="CG4" s="802"/>
      <c r="CH4" s="802"/>
      <c r="CI4" s="802"/>
      <c r="CJ4" s="4"/>
      <c r="CK4" s="9" t="s">
        <v>2</v>
      </c>
      <c r="CL4" s="11"/>
      <c r="CM4" s="802">
        <v>310844</v>
      </c>
      <c r="CN4" s="802"/>
      <c r="CO4" s="802"/>
      <c r="CP4" s="802"/>
      <c r="CQ4" s="802"/>
      <c r="CR4" s="4"/>
      <c r="CS4" s="9" t="s">
        <v>2</v>
      </c>
      <c r="CT4" s="812" t="str">
        <f>IF(②申請書４!DJ3="","",②申請書４!DJ3)</f>
        <v/>
      </c>
      <c r="CU4" s="813"/>
      <c r="CV4" s="813"/>
      <c r="CW4" s="813"/>
      <c r="CX4" s="813"/>
      <c r="CY4" s="813"/>
      <c r="CZ4" s="814"/>
    </row>
    <row r="5" spans="1:104" ht="23.1" customHeight="1">
      <c r="B5" s="792"/>
      <c r="C5" s="793"/>
      <c r="D5" s="793"/>
      <c r="E5" s="793"/>
      <c r="F5" s="793"/>
      <c r="G5" s="793"/>
      <c r="H5" s="793"/>
      <c r="I5" s="793"/>
      <c r="J5" s="793"/>
      <c r="K5" s="793"/>
      <c r="L5" s="793"/>
      <c r="M5" s="793"/>
      <c r="N5" s="793"/>
      <c r="O5" s="793"/>
      <c r="P5" s="793"/>
      <c r="Q5" s="793"/>
      <c r="R5" s="793"/>
      <c r="S5" s="794"/>
      <c r="T5" s="111" t="s">
        <v>35</v>
      </c>
      <c r="U5" s="795"/>
      <c r="V5" s="795"/>
      <c r="W5" s="795"/>
      <c r="X5" s="795"/>
      <c r="Y5" s="112"/>
      <c r="Z5" s="113" t="s">
        <v>34</v>
      </c>
      <c r="AA5" s="111" t="s">
        <v>35</v>
      </c>
      <c r="AB5" s="788" t="str">
        <f>IF(③変更承認申請書!AB31="","",③変更承認申請書!AB31)</f>
        <v/>
      </c>
      <c r="AC5" s="788"/>
      <c r="AD5" s="788"/>
      <c r="AE5" s="788"/>
      <c r="AF5" s="788"/>
      <c r="AG5" s="112"/>
      <c r="AH5" s="113" t="s">
        <v>34</v>
      </c>
      <c r="AI5" s="799"/>
      <c r="AJ5" s="800"/>
      <c r="AK5" s="800"/>
      <c r="AL5" s="800"/>
      <c r="AM5" s="800"/>
      <c r="AN5" s="800"/>
      <c r="AO5" s="801"/>
      <c r="AQ5" s="179"/>
      <c r="AR5" s="179"/>
      <c r="AS5" s="179"/>
      <c r="AT5" s="179"/>
      <c r="AU5" s="179"/>
      <c r="AV5" s="179"/>
      <c r="AW5" s="179"/>
      <c r="AX5" s="179"/>
      <c r="AY5" s="179"/>
      <c r="AZ5" s="179"/>
      <c r="BA5" s="179"/>
      <c r="BB5" s="179"/>
      <c r="BC5" s="179"/>
      <c r="BD5" s="179"/>
      <c r="BE5" s="179"/>
      <c r="BF5" s="179"/>
      <c r="BG5" s="179"/>
      <c r="BH5" s="179"/>
      <c r="BI5" s="179"/>
      <c r="BJ5" s="179"/>
      <c r="BK5" s="179"/>
      <c r="BL5" s="179"/>
      <c r="BM5" s="792"/>
      <c r="BN5" s="793"/>
      <c r="BO5" s="793"/>
      <c r="BP5" s="793"/>
      <c r="BQ5" s="793"/>
      <c r="BR5" s="793"/>
      <c r="BS5" s="793"/>
      <c r="BT5" s="793"/>
      <c r="BU5" s="793"/>
      <c r="BV5" s="793"/>
      <c r="BW5" s="793"/>
      <c r="BX5" s="793"/>
      <c r="BY5" s="793"/>
      <c r="BZ5" s="793"/>
      <c r="CA5" s="793"/>
      <c r="CB5" s="793"/>
      <c r="CC5" s="793"/>
      <c r="CD5" s="794"/>
      <c r="CE5" s="111" t="s">
        <v>35</v>
      </c>
      <c r="CF5" s="818">
        <v>188000</v>
      </c>
      <c r="CG5" s="818"/>
      <c r="CH5" s="818"/>
      <c r="CI5" s="818"/>
      <c r="CJ5" s="112"/>
      <c r="CK5" s="113" t="s">
        <v>34</v>
      </c>
      <c r="CL5" s="111" t="s">
        <v>35</v>
      </c>
      <c r="CM5" s="805">
        <v>188000</v>
      </c>
      <c r="CN5" s="805"/>
      <c r="CO5" s="805"/>
      <c r="CP5" s="805"/>
      <c r="CQ5" s="805"/>
      <c r="CR5" s="112"/>
      <c r="CS5" s="113" t="s">
        <v>34</v>
      </c>
      <c r="CT5" s="815"/>
      <c r="CU5" s="816"/>
      <c r="CV5" s="816"/>
      <c r="CW5" s="816"/>
      <c r="CX5" s="816"/>
      <c r="CY5" s="816"/>
      <c r="CZ5" s="817"/>
    </row>
    <row r="6" spans="1:104" ht="23.1" customHeight="1">
      <c r="A6" t="s">
        <v>212</v>
      </c>
      <c r="B6" s="789" t="str">
        <f>IF(⑥実績報告書1!Q49="","",⑥実績報告書1!Q49)</f>
        <v/>
      </c>
      <c r="C6" s="790"/>
      <c r="D6" s="790"/>
      <c r="E6" s="790"/>
      <c r="F6" s="790"/>
      <c r="G6" s="790"/>
      <c r="H6" s="790"/>
      <c r="I6" s="790"/>
      <c r="J6" s="790"/>
      <c r="K6" s="790"/>
      <c r="L6" s="790"/>
      <c r="M6" s="790"/>
      <c r="N6" s="790"/>
      <c r="O6" s="790"/>
      <c r="P6" s="790"/>
      <c r="Q6" s="790"/>
      <c r="R6" s="790"/>
      <c r="S6" s="791"/>
      <c r="T6" s="11"/>
      <c r="U6" s="802" t="str">
        <f>IF(⑥実績報告書5!$A$4="","",SUMIF(⑥実績報告書5!$A$4:$A$49,"②",⑥実績報告書5!$E$4:$E$49))</f>
        <v/>
      </c>
      <c r="V6" s="802"/>
      <c r="W6" s="802"/>
      <c r="X6" s="802"/>
      <c r="Y6" s="4"/>
      <c r="Z6" s="9" t="s">
        <v>2</v>
      </c>
      <c r="AA6" s="11"/>
      <c r="AB6" s="803" t="str">
        <f>IF(③変更承認申請書!AB32="","",③変更承認申請書!AB32)</f>
        <v/>
      </c>
      <c r="AC6" s="803"/>
      <c r="AD6" s="803"/>
      <c r="AE6" s="803"/>
      <c r="AF6" s="803"/>
      <c r="AG6" s="4"/>
      <c r="AH6" s="9" t="s">
        <v>2</v>
      </c>
      <c r="AI6" s="796" t="str">
        <f>IF(②申請書４!AI4="","",②申請書４!AI4)</f>
        <v/>
      </c>
      <c r="AJ6" s="797"/>
      <c r="AK6" s="797"/>
      <c r="AL6" s="797"/>
      <c r="AM6" s="797"/>
      <c r="AN6" s="797"/>
      <c r="AO6" s="798"/>
      <c r="AQ6" s="179"/>
      <c r="AR6" s="179"/>
      <c r="AS6" s="179"/>
      <c r="AT6" s="179"/>
      <c r="AU6" s="179"/>
      <c r="AV6" s="179"/>
      <c r="AW6" s="179"/>
      <c r="AX6" s="179"/>
      <c r="AY6" s="179"/>
      <c r="AZ6" s="179"/>
      <c r="BA6" s="179"/>
      <c r="BB6" s="179"/>
      <c r="BC6" s="179"/>
      <c r="BD6" s="179"/>
      <c r="BE6" s="179"/>
      <c r="BF6" s="179"/>
      <c r="BG6" s="179"/>
      <c r="BH6" s="179"/>
      <c r="BI6" s="179"/>
      <c r="BJ6" s="179"/>
      <c r="BK6" s="179"/>
      <c r="BL6" s="179"/>
      <c r="BM6" s="789" t="s">
        <v>486</v>
      </c>
      <c r="BN6" s="790"/>
      <c r="BO6" s="790"/>
      <c r="BP6" s="790"/>
      <c r="BQ6" s="790"/>
      <c r="BR6" s="790"/>
      <c r="BS6" s="790"/>
      <c r="BT6" s="790"/>
      <c r="BU6" s="790"/>
      <c r="BV6" s="790"/>
      <c r="BW6" s="790"/>
      <c r="BX6" s="790"/>
      <c r="BY6" s="790"/>
      <c r="BZ6" s="790"/>
      <c r="CA6" s="790"/>
      <c r="CB6" s="790"/>
      <c r="CC6" s="790"/>
      <c r="CD6" s="791"/>
      <c r="CE6" s="11"/>
      <c r="CF6" s="802">
        <v>500000</v>
      </c>
      <c r="CG6" s="802"/>
      <c r="CH6" s="802"/>
      <c r="CI6" s="802"/>
      <c r="CJ6" s="4"/>
      <c r="CK6" s="9" t="s">
        <v>2</v>
      </c>
      <c r="CL6" s="11"/>
      <c r="CM6" s="802">
        <v>500000</v>
      </c>
      <c r="CN6" s="802"/>
      <c r="CO6" s="802"/>
      <c r="CP6" s="802"/>
      <c r="CQ6" s="802"/>
      <c r="CR6" s="4"/>
      <c r="CS6" s="9" t="s">
        <v>2</v>
      </c>
      <c r="CT6" s="812" t="str">
        <f>IF(②申請書４!DJ4="","",②申請書４!DJ4)</f>
        <v/>
      </c>
      <c r="CU6" s="813"/>
      <c r="CV6" s="813"/>
      <c r="CW6" s="813"/>
      <c r="CX6" s="813"/>
      <c r="CY6" s="813"/>
      <c r="CZ6" s="814"/>
    </row>
    <row r="7" spans="1:104" ht="23.1" customHeight="1">
      <c r="B7" s="792"/>
      <c r="C7" s="793"/>
      <c r="D7" s="793"/>
      <c r="E7" s="793"/>
      <c r="F7" s="793"/>
      <c r="G7" s="793"/>
      <c r="H7" s="793"/>
      <c r="I7" s="793"/>
      <c r="J7" s="793"/>
      <c r="K7" s="793"/>
      <c r="L7" s="793"/>
      <c r="M7" s="793"/>
      <c r="N7" s="793"/>
      <c r="O7" s="793"/>
      <c r="P7" s="793"/>
      <c r="Q7" s="793"/>
      <c r="R7" s="793"/>
      <c r="S7" s="794"/>
      <c r="T7" s="111" t="s">
        <v>35</v>
      </c>
      <c r="U7" s="795"/>
      <c r="V7" s="795"/>
      <c r="W7" s="795"/>
      <c r="X7" s="795"/>
      <c r="Y7" s="112"/>
      <c r="Z7" s="113" t="s">
        <v>34</v>
      </c>
      <c r="AA7" s="111" t="s">
        <v>35</v>
      </c>
      <c r="AB7" s="788" t="str">
        <f>IF(③変更承認申請書!AB33="","",③変更承認申請書!AB33)</f>
        <v/>
      </c>
      <c r="AC7" s="788"/>
      <c r="AD7" s="788"/>
      <c r="AE7" s="788"/>
      <c r="AF7" s="788"/>
      <c r="AG7" s="112"/>
      <c r="AH7" s="113" t="s">
        <v>34</v>
      </c>
      <c r="AI7" s="799"/>
      <c r="AJ7" s="800"/>
      <c r="AK7" s="800"/>
      <c r="AL7" s="800"/>
      <c r="AM7" s="800"/>
      <c r="AN7" s="800"/>
      <c r="AO7" s="801"/>
      <c r="AQ7" s="179"/>
      <c r="AR7" s="179"/>
      <c r="AS7" s="179"/>
      <c r="AT7" s="179"/>
      <c r="AU7" s="179"/>
      <c r="AV7" s="179"/>
      <c r="AW7" s="179"/>
      <c r="AX7" s="179"/>
      <c r="AY7" s="179"/>
      <c r="AZ7" s="179"/>
      <c r="BA7" s="179"/>
      <c r="BB7" s="179"/>
      <c r="BC7" s="179"/>
      <c r="BD7" s="179"/>
      <c r="BE7" s="179"/>
      <c r="BF7" s="179"/>
      <c r="BG7" s="179"/>
      <c r="BH7" s="179"/>
      <c r="BI7" s="179"/>
      <c r="BJ7" s="179"/>
      <c r="BK7" s="179"/>
      <c r="BL7" s="179"/>
      <c r="BM7" s="792"/>
      <c r="BN7" s="793"/>
      <c r="BO7" s="793"/>
      <c r="BP7" s="793"/>
      <c r="BQ7" s="793"/>
      <c r="BR7" s="793"/>
      <c r="BS7" s="793"/>
      <c r="BT7" s="793"/>
      <c r="BU7" s="793"/>
      <c r="BV7" s="793"/>
      <c r="BW7" s="793"/>
      <c r="BX7" s="793"/>
      <c r="BY7" s="793"/>
      <c r="BZ7" s="793"/>
      <c r="CA7" s="793"/>
      <c r="CB7" s="793"/>
      <c r="CC7" s="793"/>
      <c r="CD7" s="794"/>
      <c r="CE7" s="111" t="s">
        <v>35</v>
      </c>
      <c r="CF7" s="818">
        <v>460000</v>
      </c>
      <c r="CG7" s="818"/>
      <c r="CH7" s="818"/>
      <c r="CI7" s="818"/>
      <c r="CJ7" s="112"/>
      <c r="CK7" s="113" t="s">
        <v>34</v>
      </c>
      <c r="CL7" s="111" t="s">
        <v>35</v>
      </c>
      <c r="CM7" s="805">
        <v>460000</v>
      </c>
      <c r="CN7" s="805"/>
      <c r="CO7" s="805"/>
      <c r="CP7" s="805"/>
      <c r="CQ7" s="805"/>
      <c r="CR7" s="112"/>
      <c r="CS7" s="113" t="s">
        <v>34</v>
      </c>
      <c r="CT7" s="815"/>
      <c r="CU7" s="816"/>
      <c r="CV7" s="816"/>
      <c r="CW7" s="816"/>
      <c r="CX7" s="816"/>
      <c r="CY7" s="816"/>
      <c r="CZ7" s="817"/>
    </row>
    <row r="8" spans="1:104" ht="23.1" customHeight="1">
      <c r="B8" s="789" t="str">
        <f>IF(⑥実績報告書1!Q50="","",⑥実績報告書1!Q50)</f>
        <v/>
      </c>
      <c r="C8" s="790"/>
      <c r="D8" s="790"/>
      <c r="E8" s="790"/>
      <c r="F8" s="790"/>
      <c r="G8" s="790"/>
      <c r="H8" s="790"/>
      <c r="I8" s="790"/>
      <c r="J8" s="790"/>
      <c r="K8" s="790"/>
      <c r="L8" s="790"/>
      <c r="M8" s="790"/>
      <c r="N8" s="790"/>
      <c r="O8" s="790"/>
      <c r="P8" s="790"/>
      <c r="Q8" s="790"/>
      <c r="R8" s="790"/>
      <c r="S8" s="791"/>
      <c r="T8" s="11"/>
      <c r="U8" s="802" t="str">
        <f>IF(⑥実績報告書5!$A$4="","",SUMIF(⑥実績報告書5!$A$4:$A$49,"③",⑥実績報告書5!$E$4:$E$49))</f>
        <v/>
      </c>
      <c r="V8" s="802"/>
      <c r="W8" s="802"/>
      <c r="X8" s="802"/>
      <c r="Y8" s="4"/>
      <c r="Z8" s="9" t="s">
        <v>2</v>
      </c>
      <c r="AA8" s="11"/>
      <c r="AB8" s="803" t="str">
        <f>IF(③変更承認申請書!AB34="","",③変更承認申請書!AB34)</f>
        <v/>
      </c>
      <c r="AC8" s="803"/>
      <c r="AD8" s="803"/>
      <c r="AE8" s="803"/>
      <c r="AF8" s="803"/>
      <c r="AG8" s="4"/>
      <c r="AH8" s="9" t="s">
        <v>2</v>
      </c>
      <c r="AI8" s="796" t="str">
        <f>IF(②申請書４!AI5="","",②申請書４!AI5)</f>
        <v/>
      </c>
      <c r="AJ8" s="797"/>
      <c r="AK8" s="797"/>
      <c r="AL8" s="797"/>
      <c r="AM8" s="797"/>
      <c r="AN8" s="797"/>
      <c r="AO8" s="798"/>
      <c r="AQ8" s="179"/>
      <c r="AR8" s="179"/>
      <c r="AS8" s="179"/>
      <c r="AT8" s="179"/>
      <c r="AU8" s="179"/>
      <c r="AV8" s="179"/>
      <c r="AW8" s="179"/>
      <c r="AX8" s="179"/>
      <c r="AY8" s="179"/>
      <c r="AZ8" s="179"/>
      <c r="BA8" s="179"/>
      <c r="BB8" s="179"/>
      <c r="BC8" s="179"/>
      <c r="BD8" s="179"/>
      <c r="BE8" s="179"/>
      <c r="BF8" s="179"/>
      <c r="BG8" s="179"/>
      <c r="BH8" s="179"/>
      <c r="BI8" s="179"/>
      <c r="BJ8" s="179"/>
      <c r="BK8" s="179"/>
      <c r="BL8" s="179"/>
      <c r="BM8" s="789"/>
      <c r="BN8" s="790"/>
      <c r="BO8" s="790"/>
      <c r="BP8" s="790"/>
      <c r="BQ8" s="790"/>
      <c r="BR8" s="790"/>
      <c r="BS8" s="790"/>
      <c r="BT8" s="790"/>
      <c r="BU8" s="790"/>
      <c r="BV8" s="790"/>
      <c r="BW8" s="790"/>
      <c r="BX8" s="790"/>
      <c r="BY8" s="790"/>
      <c r="BZ8" s="790"/>
      <c r="CA8" s="790"/>
      <c r="CB8" s="790"/>
      <c r="CC8" s="790"/>
      <c r="CD8" s="791"/>
      <c r="CE8" s="11"/>
      <c r="CF8" s="802"/>
      <c r="CG8" s="802"/>
      <c r="CH8" s="802"/>
      <c r="CI8" s="802"/>
      <c r="CJ8" s="4"/>
      <c r="CK8" s="9" t="s">
        <v>2</v>
      </c>
      <c r="CL8" s="11"/>
      <c r="CM8" s="802"/>
      <c r="CN8" s="802"/>
      <c r="CO8" s="802"/>
      <c r="CP8" s="802"/>
      <c r="CQ8" s="802"/>
      <c r="CR8" s="4"/>
      <c r="CS8" s="9" t="s">
        <v>2</v>
      </c>
      <c r="CT8" s="812" t="str">
        <f>IF(②申請書４!DJ5="","",②申請書４!DJ5)</f>
        <v/>
      </c>
      <c r="CU8" s="813"/>
      <c r="CV8" s="813"/>
      <c r="CW8" s="813"/>
      <c r="CX8" s="813"/>
      <c r="CY8" s="813"/>
      <c r="CZ8" s="814"/>
    </row>
    <row r="9" spans="1:104" ht="23.1" customHeight="1">
      <c r="B9" s="792"/>
      <c r="C9" s="793"/>
      <c r="D9" s="793"/>
      <c r="E9" s="793"/>
      <c r="F9" s="793"/>
      <c r="G9" s="793"/>
      <c r="H9" s="793"/>
      <c r="I9" s="793"/>
      <c r="J9" s="793"/>
      <c r="K9" s="793"/>
      <c r="L9" s="793"/>
      <c r="M9" s="793"/>
      <c r="N9" s="793"/>
      <c r="O9" s="793"/>
      <c r="P9" s="793"/>
      <c r="Q9" s="793"/>
      <c r="R9" s="793"/>
      <c r="S9" s="794"/>
      <c r="T9" s="111" t="s">
        <v>35</v>
      </c>
      <c r="U9" s="795"/>
      <c r="V9" s="795"/>
      <c r="W9" s="795"/>
      <c r="X9" s="795"/>
      <c r="Y9" s="112"/>
      <c r="Z9" s="113" t="s">
        <v>34</v>
      </c>
      <c r="AA9" s="111" t="s">
        <v>35</v>
      </c>
      <c r="AB9" s="788" t="str">
        <f>IF(③変更承認申請書!AB35="","",③変更承認申請書!AB35)</f>
        <v/>
      </c>
      <c r="AC9" s="788"/>
      <c r="AD9" s="788"/>
      <c r="AE9" s="788"/>
      <c r="AF9" s="788"/>
      <c r="AG9" s="112"/>
      <c r="AH9" s="113" t="s">
        <v>34</v>
      </c>
      <c r="AI9" s="799"/>
      <c r="AJ9" s="800"/>
      <c r="AK9" s="800"/>
      <c r="AL9" s="800"/>
      <c r="AM9" s="800"/>
      <c r="AN9" s="800"/>
      <c r="AO9" s="801"/>
      <c r="AQ9" s="179"/>
      <c r="AR9" s="179"/>
      <c r="AS9" s="179"/>
      <c r="AT9" s="179"/>
      <c r="AU9" s="179"/>
      <c r="AV9" s="179"/>
      <c r="AW9" s="179"/>
      <c r="AX9" s="179"/>
      <c r="AY9" s="179"/>
      <c r="AZ9" s="179"/>
      <c r="BA9" s="179"/>
      <c r="BB9" s="179"/>
      <c r="BC9" s="179"/>
      <c r="BD9" s="179"/>
      <c r="BE9" s="179"/>
      <c r="BF9" s="179"/>
      <c r="BG9" s="179"/>
      <c r="BH9" s="179"/>
      <c r="BI9" s="179"/>
      <c r="BJ9" s="179"/>
      <c r="BK9" s="179"/>
      <c r="BL9" s="179"/>
      <c r="BM9" s="792"/>
      <c r="BN9" s="793"/>
      <c r="BO9" s="793"/>
      <c r="BP9" s="793"/>
      <c r="BQ9" s="793"/>
      <c r="BR9" s="793"/>
      <c r="BS9" s="793"/>
      <c r="BT9" s="793"/>
      <c r="BU9" s="793"/>
      <c r="BV9" s="793"/>
      <c r="BW9" s="793"/>
      <c r="BX9" s="793"/>
      <c r="BY9" s="793"/>
      <c r="BZ9" s="793"/>
      <c r="CA9" s="793"/>
      <c r="CB9" s="793"/>
      <c r="CC9" s="793"/>
      <c r="CD9" s="794"/>
      <c r="CE9" s="111" t="s">
        <v>35</v>
      </c>
      <c r="CF9" s="818"/>
      <c r="CG9" s="818"/>
      <c r="CH9" s="818"/>
      <c r="CI9" s="818"/>
      <c r="CJ9" s="112"/>
      <c r="CK9" s="113" t="s">
        <v>34</v>
      </c>
      <c r="CL9" s="111" t="s">
        <v>35</v>
      </c>
      <c r="CM9" s="805"/>
      <c r="CN9" s="805"/>
      <c r="CO9" s="805"/>
      <c r="CP9" s="805"/>
      <c r="CQ9" s="805"/>
      <c r="CR9" s="112"/>
      <c r="CS9" s="113" t="s">
        <v>34</v>
      </c>
      <c r="CT9" s="815"/>
      <c r="CU9" s="816"/>
      <c r="CV9" s="816"/>
      <c r="CW9" s="816"/>
      <c r="CX9" s="816"/>
      <c r="CY9" s="816"/>
      <c r="CZ9" s="817"/>
    </row>
    <row r="10" spans="1:104" ht="23.1" customHeight="1">
      <c r="B10" s="789" t="str">
        <f>IF(⑥実績報告書1!Q51="","",⑥実績報告書1!Q51)</f>
        <v/>
      </c>
      <c r="C10" s="790"/>
      <c r="D10" s="790"/>
      <c r="E10" s="790"/>
      <c r="F10" s="790"/>
      <c r="G10" s="790"/>
      <c r="H10" s="790"/>
      <c r="I10" s="790"/>
      <c r="J10" s="790"/>
      <c r="K10" s="790"/>
      <c r="L10" s="790"/>
      <c r="M10" s="790"/>
      <c r="N10" s="790"/>
      <c r="O10" s="790"/>
      <c r="P10" s="790"/>
      <c r="Q10" s="790"/>
      <c r="R10" s="790"/>
      <c r="S10" s="791"/>
      <c r="T10" s="11"/>
      <c r="U10" s="802" t="str">
        <f>IF(⑥実績報告書5!$A$4="","",SUMIF(⑥実績報告書5!$A$4:$A$49,"④",⑥実績報告書5!$E$4:$E$49))</f>
        <v/>
      </c>
      <c r="V10" s="802"/>
      <c r="W10" s="802"/>
      <c r="X10" s="802"/>
      <c r="Y10" s="4"/>
      <c r="Z10" s="9" t="s">
        <v>2</v>
      </c>
      <c r="AA10" s="11"/>
      <c r="AB10" s="803" t="str">
        <f>IF(③変更承認申請書!AB36="","",③変更承認申請書!AB36)</f>
        <v/>
      </c>
      <c r="AC10" s="803"/>
      <c r="AD10" s="803"/>
      <c r="AE10" s="803"/>
      <c r="AF10" s="803"/>
      <c r="AG10" s="4"/>
      <c r="AH10" s="9" t="s">
        <v>2</v>
      </c>
      <c r="AI10" s="796" t="str">
        <f>IF(②申請書４!AI6="","",②申請書４!AI6)</f>
        <v/>
      </c>
      <c r="AJ10" s="797"/>
      <c r="AK10" s="797"/>
      <c r="AL10" s="797"/>
      <c r="AM10" s="797"/>
      <c r="AN10" s="797"/>
      <c r="AO10" s="798"/>
      <c r="AS10" s="16"/>
      <c r="AT10" s="7"/>
      <c r="AU10" s="7"/>
      <c r="BA10" s="7"/>
      <c r="BM10" s="789"/>
      <c r="BN10" s="790"/>
      <c r="BO10" s="790"/>
      <c r="BP10" s="790"/>
      <c r="BQ10" s="790"/>
      <c r="BR10" s="790"/>
      <c r="BS10" s="790"/>
      <c r="BT10" s="790"/>
      <c r="BU10" s="790"/>
      <c r="BV10" s="790"/>
      <c r="BW10" s="790"/>
      <c r="BX10" s="790"/>
      <c r="BY10" s="790"/>
      <c r="BZ10" s="790"/>
      <c r="CA10" s="790"/>
      <c r="CB10" s="790"/>
      <c r="CC10" s="790"/>
      <c r="CD10" s="791"/>
      <c r="CE10" s="11"/>
      <c r="CF10" s="802"/>
      <c r="CG10" s="802"/>
      <c r="CH10" s="802"/>
      <c r="CI10" s="802"/>
      <c r="CJ10" s="4"/>
      <c r="CK10" s="9" t="s">
        <v>2</v>
      </c>
      <c r="CL10" s="11"/>
      <c r="CM10" s="802"/>
      <c r="CN10" s="802"/>
      <c r="CO10" s="802"/>
      <c r="CP10" s="802"/>
      <c r="CQ10" s="802"/>
      <c r="CR10" s="4"/>
      <c r="CS10" s="9" t="s">
        <v>2</v>
      </c>
      <c r="CT10" s="812" t="str">
        <f>IF(②申請書４!DJ6="","",②申請書４!DJ6)</f>
        <v/>
      </c>
      <c r="CU10" s="813"/>
      <c r="CV10" s="813"/>
      <c r="CW10" s="813"/>
      <c r="CX10" s="813"/>
      <c r="CY10" s="813"/>
      <c r="CZ10" s="814"/>
    </row>
    <row r="11" spans="1:104" ht="23.1" customHeight="1">
      <c r="B11" s="792"/>
      <c r="C11" s="793"/>
      <c r="D11" s="793"/>
      <c r="E11" s="793"/>
      <c r="F11" s="793"/>
      <c r="G11" s="793"/>
      <c r="H11" s="793"/>
      <c r="I11" s="793"/>
      <c r="J11" s="793"/>
      <c r="K11" s="793"/>
      <c r="L11" s="793"/>
      <c r="M11" s="793"/>
      <c r="N11" s="793"/>
      <c r="O11" s="793"/>
      <c r="P11" s="793"/>
      <c r="Q11" s="793"/>
      <c r="R11" s="793"/>
      <c r="S11" s="794"/>
      <c r="T11" s="111" t="s">
        <v>35</v>
      </c>
      <c r="U11" s="795"/>
      <c r="V11" s="795"/>
      <c r="W11" s="795"/>
      <c r="X11" s="795"/>
      <c r="Y11" s="112"/>
      <c r="Z11" s="113" t="s">
        <v>34</v>
      </c>
      <c r="AA11" s="111" t="s">
        <v>35</v>
      </c>
      <c r="AB11" s="788" t="str">
        <f>IF(③変更承認申請書!AB37="","",③変更承認申請書!AB37)</f>
        <v/>
      </c>
      <c r="AC11" s="788"/>
      <c r="AD11" s="788"/>
      <c r="AE11" s="788"/>
      <c r="AF11" s="788"/>
      <c r="AG11" s="112"/>
      <c r="AH11" s="113" t="s">
        <v>34</v>
      </c>
      <c r="AI11" s="799"/>
      <c r="AJ11" s="800"/>
      <c r="AK11" s="800"/>
      <c r="AL11" s="800"/>
      <c r="AM11" s="800"/>
      <c r="AN11" s="800"/>
      <c r="AO11" s="801"/>
      <c r="BM11" s="792"/>
      <c r="BN11" s="793"/>
      <c r="BO11" s="793"/>
      <c r="BP11" s="793"/>
      <c r="BQ11" s="793"/>
      <c r="BR11" s="793"/>
      <c r="BS11" s="793"/>
      <c r="BT11" s="793"/>
      <c r="BU11" s="793"/>
      <c r="BV11" s="793"/>
      <c r="BW11" s="793"/>
      <c r="BX11" s="793"/>
      <c r="BY11" s="793"/>
      <c r="BZ11" s="793"/>
      <c r="CA11" s="793"/>
      <c r="CB11" s="793"/>
      <c r="CC11" s="793"/>
      <c r="CD11" s="794"/>
      <c r="CE11" s="111" t="s">
        <v>35</v>
      </c>
      <c r="CF11" s="818"/>
      <c r="CG11" s="818"/>
      <c r="CH11" s="818"/>
      <c r="CI11" s="818"/>
      <c r="CJ11" s="112"/>
      <c r="CK11" s="113" t="s">
        <v>34</v>
      </c>
      <c r="CL11" s="111" t="s">
        <v>35</v>
      </c>
      <c r="CM11" s="805"/>
      <c r="CN11" s="805"/>
      <c r="CO11" s="805"/>
      <c r="CP11" s="805"/>
      <c r="CQ11" s="805"/>
      <c r="CR11" s="112"/>
      <c r="CS11" s="113" t="s">
        <v>34</v>
      </c>
      <c r="CT11" s="815"/>
      <c r="CU11" s="816"/>
      <c r="CV11" s="816"/>
      <c r="CW11" s="816"/>
      <c r="CX11" s="816"/>
      <c r="CY11" s="816"/>
      <c r="CZ11" s="817"/>
    </row>
    <row r="12" spans="1:104" ht="23.1" customHeight="1">
      <c r="B12" s="789" t="str">
        <f>IF(⑥実績報告書1!Q52="","",⑥実績報告書1!Q52)</f>
        <v/>
      </c>
      <c r="C12" s="790"/>
      <c r="D12" s="790"/>
      <c r="E12" s="790"/>
      <c r="F12" s="790"/>
      <c r="G12" s="790"/>
      <c r="H12" s="790"/>
      <c r="I12" s="790"/>
      <c r="J12" s="790"/>
      <c r="K12" s="790"/>
      <c r="L12" s="790"/>
      <c r="M12" s="790"/>
      <c r="N12" s="790"/>
      <c r="O12" s="790"/>
      <c r="P12" s="790"/>
      <c r="Q12" s="790"/>
      <c r="R12" s="790"/>
      <c r="S12" s="791"/>
      <c r="T12" s="11"/>
      <c r="U12" s="802" t="str">
        <f>IF(⑥実績報告書5!$A$4="","",SUMIF(⑥実績報告書5!$A$4:$A$49,"⑤",⑥実績報告書5!$E$4:$E$49))</f>
        <v/>
      </c>
      <c r="V12" s="802"/>
      <c r="W12" s="802"/>
      <c r="X12" s="802"/>
      <c r="Y12" s="4"/>
      <c r="Z12" s="9" t="s">
        <v>2</v>
      </c>
      <c r="AA12" s="11"/>
      <c r="AB12" s="803" t="str">
        <f>IF(③変更承認申請書!AB38="","",③変更承認申請書!AB38)</f>
        <v/>
      </c>
      <c r="AC12" s="803"/>
      <c r="AD12" s="803"/>
      <c r="AE12" s="803"/>
      <c r="AF12" s="803"/>
      <c r="AG12" s="4"/>
      <c r="AH12" s="9" t="s">
        <v>2</v>
      </c>
      <c r="AI12" s="796" t="str">
        <f>IF(②申請書４!AI7="","",②申請書４!AI7)</f>
        <v/>
      </c>
      <c r="AJ12" s="797"/>
      <c r="AK12" s="797"/>
      <c r="AL12" s="797"/>
      <c r="AM12" s="797"/>
      <c r="AN12" s="797"/>
      <c r="AO12" s="798"/>
      <c r="BM12" s="789"/>
      <c r="BN12" s="790"/>
      <c r="BO12" s="790"/>
      <c r="BP12" s="790"/>
      <c r="BQ12" s="790"/>
      <c r="BR12" s="790"/>
      <c r="BS12" s="790"/>
      <c r="BT12" s="790"/>
      <c r="BU12" s="790"/>
      <c r="BV12" s="790"/>
      <c r="BW12" s="790"/>
      <c r="BX12" s="790"/>
      <c r="BY12" s="790"/>
      <c r="BZ12" s="790"/>
      <c r="CA12" s="790"/>
      <c r="CB12" s="790"/>
      <c r="CC12" s="790"/>
      <c r="CD12" s="791"/>
      <c r="CE12" s="11"/>
      <c r="CF12" s="802"/>
      <c r="CG12" s="802"/>
      <c r="CH12" s="802"/>
      <c r="CI12" s="802"/>
      <c r="CJ12" s="4"/>
      <c r="CK12" s="9" t="s">
        <v>2</v>
      </c>
      <c r="CL12" s="11"/>
      <c r="CM12" s="802"/>
      <c r="CN12" s="802"/>
      <c r="CO12" s="802"/>
      <c r="CP12" s="802"/>
      <c r="CQ12" s="802"/>
      <c r="CR12" s="4"/>
      <c r="CS12" s="9" t="s">
        <v>2</v>
      </c>
      <c r="CT12" s="812" t="str">
        <f>IF(②申請書４!DJ7="","",②申請書４!DJ7)</f>
        <v/>
      </c>
      <c r="CU12" s="813"/>
      <c r="CV12" s="813"/>
      <c r="CW12" s="813"/>
      <c r="CX12" s="813"/>
      <c r="CY12" s="813"/>
      <c r="CZ12" s="814"/>
    </row>
    <row r="13" spans="1:104" ht="23.1" customHeight="1">
      <c r="B13" s="792"/>
      <c r="C13" s="793"/>
      <c r="D13" s="793"/>
      <c r="E13" s="793"/>
      <c r="F13" s="793"/>
      <c r="G13" s="793"/>
      <c r="H13" s="793"/>
      <c r="I13" s="793"/>
      <c r="J13" s="793"/>
      <c r="K13" s="793"/>
      <c r="L13" s="793"/>
      <c r="M13" s="793"/>
      <c r="N13" s="793"/>
      <c r="O13" s="793"/>
      <c r="P13" s="793"/>
      <c r="Q13" s="793"/>
      <c r="R13" s="793"/>
      <c r="S13" s="794"/>
      <c r="T13" s="111" t="s">
        <v>35</v>
      </c>
      <c r="U13" s="795"/>
      <c r="V13" s="795"/>
      <c r="W13" s="795"/>
      <c r="X13" s="795"/>
      <c r="Y13" s="112"/>
      <c r="Z13" s="113" t="s">
        <v>34</v>
      </c>
      <c r="AA13" s="111" t="s">
        <v>35</v>
      </c>
      <c r="AB13" s="788" t="str">
        <f>IF(③変更承認申請書!AB39="","",③変更承認申請書!AB39)</f>
        <v/>
      </c>
      <c r="AC13" s="788"/>
      <c r="AD13" s="788"/>
      <c r="AE13" s="788"/>
      <c r="AF13" s="788"/>
      <c r="AG13" s="112"/>
      <c r="AH13" s="113" t="s">
        <v>34</v>
      </c>
      <c r="AI13" s="799"/>
      <c r="AJ13" s="800"/>
      <c r="AK13" s="800"/>
      <c r="AL13" s="800"/>
      <c r="AM13" s="800"/>
      <c r="AN13" s="800"/>
      <c r="AO13" s="801"/>
      <c r="AQ13" s="408"/>
      <c r="AR13" s="408"/>
      <c r="AS13" s="408"/>
      <c r="AT13" s="408"/>
      <c r="AU13" s="408"/>
      <c r="AV13" s="408"/>
      <c r="AW13" s="408"/>
      <c r="AX13" s="408"/>
      <c r="AY13" s="408"/>
      <c r="AZ13" s="408"/>
      <c r="BA13" s="408"/>
      <c r="BB13" s="408"/>
      <c r="BC13" s="408"/>
      <c r="BD13" s="408"/>
      <c r="BE13" s="408"/>
      <c r="BF13" s="408"/>
      <c r="BG13" s="408"/>
      <c r="BH13" s="408"/>
      <c r="BI13" s="408"/>
      <c r="BJ13" s="408"/>
      <c r="BK13" s="408"/>
      <c r="BL13" s="408"/>
      <c r="BM13" s="792"/>
      <c r="BN13" s="793"/>
      <c r="BO13" s="793"/>
      <c r="BP13" s="793"/>
      <c r="BQ13" s="793"/>
      <c r="BR13" s="793"/>
      <c r="BS13" s="793"/>
      <c r="BT13" s="793"/>
      <c r="BU13" s="793"/>
      <c r="BV13" s="793"/>
      <c r="BW13" s="793"/>
      <c r="BX13" s="793"/>
      <c r="BY13" s="793"/>
      <c r="BZ13" s="793"/>
      <c r="CA13" s="793"/>
      <c r="CB13" s="793"/>
      <c r="CC13" s="793"/>
      <c r="CD13" s="794"/>
      <c r="CE13" s="111" t="s">
        <v>35</v>
      </c>
      <c r="CF13" s="818"/>
      <c r="CG13" s="818"/>
      <c r="CH13" s="818"/>
      <c r="CI13" s="818"/>
      <c r="CJ13" s="112"/>
      <c r="CK13" s="113" t="s">
        <v>34</v>
      </c>
      <c r="CL13" s="111" t="s">
        <v>35</v>
      </c>
      <c r="CM13" s="805"/>
      <c r="CN13" s="805"/>
      <c r="CO13" s="805"/>
      <c r="CP13" s="805"/>
      <c r="CQ13" s="805"/>
      <c r="CR13" s="112"/>
      <c r="CS13" s="113" t="s">
        <v>34</v>
      </c>
      <c r="CT13" s="815"/>
      <c r="CU13" s="816"/>
      <c r="CV13" s="816"/>
      <c r="CW13" s="816"/>
      <c r="CX13" s="816"/>
      <c r="CY13" s="816"/>
      <c r="CZ13" s="817"/>
    </row>
    <row r="14" spans="1:104" ht="23.1" customHeight="1">
      <c r="B14" s="335" t="s">
        <v>3</v>
      </c>
      <c r="C14" s="336"/>
      <c r="D14" s="336"/>
      <c r="E14" s="336"/>
      <c r="F14" s="336"/>
      <c r="G14" s="336"/>
      <c r="H14" s="336"/>
      <c r="I14" s="336"/>
      <c r="J14" s="336"/>
      <c r="K14" s="336"/>
      <c r="L14" s="336"/>
      <c r="M14" s="336"/>
      <c r="N14" s="336"/>
      <c r="O14" s="336"/>
      <c r="P14" s="336"/>
      <c r="Q14" s="336"/>
      <c r="R14" s="336"/>
      <c r="S14" s="337"/>
      <c r="T14" s="804" t="str">
        <f>IF(B4="","",SUMIF(T4:T13,"",U4:X13))</f>
        <v/>
      </c>
      <c r="U14" s="802"/>
      <c r="V14" s="802"/>
      <c r="W14" s="802"/>
      <c r="X14" s="802"/>
      <c r="Y14" s="4"/>
      <c r="Z14" s="9" t="s">
        <v>2</v>
      </c>
      <c r="AA14" s="804" t="str">
        <f>IF(B4="","",SUMIF(AA4:AA13,"",AB4:AF13))</f>
        <v/>
      </c>
      <c r="AB14" s="802"/>
      <c r="AC14" s="802"/>
      <c r="AD14" s="802"/>
      <c r="AE14" s="802"/>
      <c r="AF14" s="802"/>
      <c r="AG14" s="4"/>
      <c r="AH14" s="9" t="s">
        <v>2</v>
      </c>
      <c r="AI14" s="806"/>
      <c r="AJ14" s="807"/>
      <c r="AK14" s="807"/>
      <c r="AL14" s="807"/>
      <c r="AM14" s="807"/>
      <c r="AN14" s="807"/>
      <c r="AO14" s="808"/>
      <c r="AQ14" s="26"/>
      <c r="AR14" s="26"/>
      <c r="AS14" s="26"/>
      <c r="AT14" s="26"/>
      <c r="AU14" s="26"/>
      <c r="AV14" s="26"/>
      <c r="AW14" s="26"/>
      <c r="AX14" s="26"/>
      <c r="AY14" s="26"/>
      <c r="AZ14" s="26"/>
      <c r="BA14" s="26"/>
      <c r="BB14" s="26"/>
      <c r="BC14" s="26"/>
      <c r="BD14" s="26"/>
      <c r="BE14" s="26"/>
      <c r="BF14" s="26"/>
      <c r="BG14" s="26"/>
      <c r="BH14" s="26"/>
      <c r="BI14" s="26"/>
      <c r="BJ14" s="26"/>
      <c r="BK14" s="26"/>
      <c r="BL14" s="26"/>
      <c r="BM14" s="335" t="s">
        <v>3</v>
      </c>
      <c r="BN14" s="336"/>
      <c r="BO14" s="336"/>
      <c r="BP14" s="336"/>
      <c r="BQ14" s="336"/>
      <c r="BR14" s="336"/>
      <c r="BS14" s="336"/>
      <c r="BT14" s="336"/>
      <c r="BU14" s="336"/>
      <c r="BV14" s="336"/>
      <c r="BW14" s="336"/>
      <c r="BX14" s="336"/>
      <c r="BY14" s="336"/>
      <c r="BZ14" s="336"/>
      <c r="CA14" s="336"/>
      <c r="CB14" s="336"/>
      <c r="CC14" s="336"/>
      <c r="CD14" s="337"/>
      <c r="CE14" s="804">
        <f>IF(BM4="","",SUMIF(CE4:CE13,"",CF4:CI13))</f>
        <v>810844</v>
      </c>
      <c r="CF14" s="802"/>
      <c r="CG14" s="802"/>
      <c r="CH14" s="802"/>
      <c r="CI14" s="802"/>
      <c r="CJ14" s="4"/>
      <c r="CK14" s="9" t="s">
        <v>2</v>
      </c>
      <c r="CL14" s="804">
        <f>IF(BM4="","",SUMIF(CL4:CL13,"",CM4:CQ13))</f>
        <v>810844</v>
      </c>
      <c r="CM14" s="802"/>
      <c r="CN14" s="802"/>
      <c r="CO14" s="802"/>
      <c r="CP14" s="802"/>
      <c r="CQ14" s="802"/>
      <c r="CR14" s="4"/>
      <c r="CS14" s="9" t="s">
        <v>2</v>
      </c>
      <c r="CT14" s="806"/>
      <c r="CU14" s="807"/>
      <c r="CV14" s="807"/>
      <c r="CW14" s="807"/>
      <c r="CX14" s="807"/>
      <c r="CY14" s="807"/>
      <c r="CZ14" s="808"/>
    </row>
    <row r="15" spans="1:104" ht="23.1" customHeight="1">
      <c r="B15" s="338"/>
      <c r="C15" s="339"/>
      <c r="D15" s="339"/>
      <c r="E15" s="339"/>
      <c r="F15" s="339"/>
      <c r="G15" s="339"/>
      <c r="H15" s="339"/>
      <c r="I15" s="339"/>
      <c r="J15" s="339"/>
      <c r="K15" s="339"/>
      <c r="L15" s="339"/>
      <c r="M15" s="339"/>
      <c r="N15" s="339"/>
      <c r="O15" s="339"/>
      <c r="P15" s="339"/>
      <c r="Q15" s="339"/>
      <c r="R15" s="339"/>
      <c r="S15" s="340"/>
      <c r="T15" s="111" t="s">
        <v>213</v>
      </c>
      <c r="U15" s="805" t="str">
        <f>IF(B4="","",SUMIF(T4:T13,"(",U4:X13))</f>
        <v/>
      </c>
      <c r="V15" s="805"/>
      <c r="W15" s="805"/>
      <c r="X15" s="805"/>
      <c r="Y15" s="112"/>
      <c r="Z15" s="113" t="s">
        <v>34</v>
      </c>
      <c r="AA15" s="111" t="s">
        <v>35</v>
      </c>
      <c r="AB15" s="805" t="str">
        <f>IF(B4="","",SUMIF(AA4:AA13,"(",AB4:AF13))</f>
        <v/>
      </c>
      <c r="AC15" s="805"/>
      <c r="AD15" s="805"/>
      <c r="AE15" s="805"/>
      <c r="AF15" s="805"/>
      <c r="AG15" s="112"/>
      <c r="AH15" s="113" t="s">
        <v>34</v>
      </c>
      <c r="AI15" s="809"/>
      <c r="AJ15" s="397"/>
      <c r="AK15" s="397"/>
      <c r="AL15" s="397"/>
      <c r="AM15" s="397"/>
      <c r="AN15" s="397"/>
      <c r="AO15" s="398"/>
      <c r="AQ15" s="26"/>
      <c r="AR15" s="26"/>
      <c r="AS15" s="26"/>
      <c r="AT15" s="26"/>
      <c r="AU15" s="26"/>
      <c r="AV15" s="26"/>
      <c r="AW15" s="26"/>
      <c r="AX15" s="26"/>
      <c r="AY15" s="26"/>
      <c r="AZ15" s="26"/>
      <c r="BA15" s="26"/>
      <c r="BB15" s="26"/>
      <c r="BC15" s="26"/>
      <c r="BD15" s="26"/>
      <c r="BE15" s="26"/>
      <c r="BF15" s="26"/>
      <c r="BG15" s="26"/>
      <c r="BH15" s="26"/>
      <c r="BI15" s="26"/>
      <c r="BJ15" s="26"/>
      <c r="BK15" s="26"/>
      <c r="BL15" s="26"/>
      <c r="BM15" s="338"/>
      <c r="BN15" s="339"/>
      <c r="BO15" s="339"/>
      <c r="BP15" s="339"/>
      <c r="BQ15" s="339"/>
      <c r="BR15" s="339"/>
      <c r="BS15" s="339"/>
      <c r="BT15" s="339"/>
      <c r="BU15" s="339"/>
      <c r="BV15" s="339"/>
      <c r="BW15" s="339"/>
      <c r="BX15" s="339"/>
      <c r="BY15" s="339"/>
      <c r="BZ15" s="339"/>
      <c r="CA15" s="339"/>
      <c r="CB15" s="339"/>
      <c r="CC15" s="339"/>
      <c r="CD15" s="340"/>
      <c r="CE15" s="111" t="s">
        <v>213</v>
      </c>
      <c r="CF15" s="805">
        <f>IF(BM4="","",SUMIF(CE4:CE13,"(",CF4:CI13))</f>
        <v>648000</v>
      </c>
      <c r="CG15" s="805"/>
      <c r="CH15" s="805"/>
      <c r="CI15" s="805"/>
      <c r="CJ15" s="112"/>
      <c r="CK15" s="113" t="s">
        <v>34</v>
      </c>
      <c r="CL15" s="111" t="s">
        <v>35</v>
      </c>
      <c r="CM15" s="805">
        <f>IF(BM4="","",SUMIF(CL4:CL13,"(",CM4:CQ13))</f>
        <v>648000</v>
      </c>
      <c r="CN15" s="805"/>
      <c r="CO15" s="805"/>
      <c r="CP15" s="805"/>
      <c r="CQ15" s="805"/>
      <c r="CR15" s="112"/>
      <c r="CS15" s="113" t="s">
        <v>34</v>
      </c>
      <c r="CT15" s="809"/>
      <c r="CU15" s="397"/>
      <c r="CV15" s="397"/>
      <c r="CW15" s="397"/>
      <c r="CX15" s="397"/>
      <c r="CY15" s="397"/>
      <c r="CZ15" s="398"/>
    </row>
    <row r="16" spans="1:104" ht="26.1" customHeight="1">
      <c r="AQ16" s="26"/>
      <c r="AR16" s="26"/>
      <c r="AS16" s="26"/>
      <c r="AT16" s="26"/>
      <c r="AU16" s="26"/>
      <c r="AV16" s="26"/>
      <c r="AW16" s="26"/>
      <c r="AX16" s="26"/>
      <c r="AY16" s="26"/>
      <c r="AZ16" s="26"/>
      <c r="BA16" s="26"/>
      <c r="BB16" s="26"/>
      <c r="BC16" s="26"/>
      <c r="BD16" s="26"/>
      <c r="BE16" s="26"/>
      <c r="BF16" s="26"/>
      <c r="BG16" s="26"/>
      <c r="BH16" s="26"/>
      <c r="BI16" s="26"/>
      <c r="BJ16" s="26"/>
      <c r="BK16" s="26"/>
      <c r="BL16" s="26"/>
    </row>
    <row r="17" spans="2:104" ht="26.1" customHeight="1">
      <c r="B17" t="s">
        <v>510</v>
      </c>
      <c r="AQ17" s="26"/>
      <c r="AR17" s="26"/>
      <c r="AS17" s="26"/>
      <c r="AT17" s="26"/>
      <c r="AU17" s="26"/>
      <c r="AV17" s="26"/>
      <c r="AW17" s="26"/>
      <c r="AX17" s="26"/>
      <c r="AY17" s="26"/>
      <c r="AZ17" s="26"/>
      <c r="BA17" s="26"/>
      <c r="BB17" s="26"/>
      <c r="BC17" s="26"/>
      <c r="BD17" s="26"/>
      <c r="BE17" s="26"/>
      <c r="BF17" s="26"/>
      <c r="BG17" s="26"/>
      <c r="BH17" s="26"/>
      <c r="BI17" s="26"/>
      <c r="BJ17" s="26"/>
      <c r="BK17" s="26"/>
      <c r="BL17" s="26"/>
      <c r="BM17" t="s">
        <v>510</v>
      </c>
    </row>
    <row r="18" spans="2:104" ht="34.5" customHeight="1">
      <c r="B18" s="343" t="s">
        <v>0</v>
      </c>
      <c r="C18" s="294"/>
      <c r="D18" s="294"/>
      <c r="E18" s="294"/>
      <c r="F18" s="294"/>
      <c r="G18" s="294"/>
      <c r="H18" s="344"/>
      <c r="I18" s="343" t="s">
        <v>33</v>
      </c>
      <c r="J18" s="294"/>
      <c r="K18" s="294"/>
      <c r="L18" s="294"/>
      <c r="M18" s="294"/>
      <c r="N18" s="294"/>
      <c r="O18" s="344"/>
      <c r="P18" s="294" t="s">
        <v>32</v>
      </c>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344"/>
      <c r="BM18" s="343" t="s">
        <v>0</v>
      </c>
      <c r="BN18" s="294"/>
      <c r="BO18" s="294"/>
      <c r="BP18" s="294"/>
      <c r="BQ18" s="294"/>
      <c r="BR18" s="294"/>
      <c r="BS18" s="344"/>
      <c r="BT18" s="343" t="s">
        <v>33</v>
      </c>
      <c r="BU18" s="294"/>
      <c r="BV18" s="294"/>
      <c r="BW18" s="294"/>
      <c r="BX18" s="294"/>
      <c r="BY18" s="294"/>
      <c r="BZ18" s="344"/>
      <c r="CA18" s="294" t="s">
        <v>32</v>
      </c>
      <c r="CB18" s="294"/>
      <c r="CC18" s="294"/>
      <c r="CD18" s="294"/>
      <c r="CE18" s="294"/>
      <c r="CF18" s="294"/>
      <c r="CG18" s="294"/>
      <c r="CH18" s="294"/>
      <c r="CI18" s="294"/>
      <c r="CJ18" s="294"/>
      <c r="CK18" s="294"/>
      <c r="CL18" s="294"/>
      <c r="CM18" s="294"/>
      <c r="CN18" s="294"/>
      <c r="CO18" s="294"/>
      <c r="CP18" s="294"/>
      <c r="CQ18" s="294"/>
      <c r="CR18" s="294"/>
      <c r="CS18" s="294"/>
      <c r="CT18" s="294"/>
      <c r="CU18" s="294"/>
      <c r="CV18" s="294"/>
      <c r="CW18" s="294"/>
      <c r="CX18" s="294"/>
      <c r="CY18" s="294"/>
      <c r="CZ18" s="344"/>
    </row>
    <row r="19" spans="2:104" ht="34.5" customHeight="1">
      <c r="B19" s="343" t="s">
        <v>1</v>
      </c>
      <c r="C19" s="294"/>
      <c r="D19" s="294"/>
      <c r="E19" s="294"/>
      <c r="F19" s="294"/>
      <c r="G19" s="294"/>
      <c r="H19" s="344"/>
      <c r="I19" s="257" t="str">
        <f>IF(U15="","",U15)</f>
        <v/>
      </c>
      <c r="J19" s="258"/>
      <c r="K19" s="258"/>
      <c r="L19" s="258"/>
      <c r="M19" s="258"/>
      <c r="N19" s="3"/>
      <c r="O19" s="8" t="s">
        <v>2</v>
      </c>
      <c r="P19" s="501" t="str">
        <f>IF(②申請書４!P12="","",②申請書４!P12)</f>
        <v/>
      </c>
      <c r="Q19" s="501"/>
      <c r="R19" s="501"/>
      <c r="S19" s="501"/>
      <c r="T19" s="501"/>
      <c r="U19" s="501"/>
      <c r="V19" s="501"/>
      <c r="W19" s="501"/>
      <c r="X19" s="501"/>
      <c r="Y19" s="501"/>
      <c r="Z19" s="501"/>
      <c r="AA19" s="501"/>
      <c r="AB19" s="501"/>
      <c r="AC19" s="501"/>
      <c r="AD19" s="501"/>
      <c r="AE19" s="501"/>
      <c r="AF19" s="501"/>
      <c r="AG19" s="501"/>
      <c r="AH19" s="501"/>
      <c r="AI19" s="501"/>
      <c r="AJ19" s="501"/>
      <c r="AK19" s="501"/>
      <c r="AL19" s="501"/>
      <c r="AM19" s="501"/>
      <c r="AN19" s="501"/>
      <c r="AO19" s="502"/>
      <c r="BM19" s="343" t="s">
        <v>1</v>
      </c>
      <c r="BN19" s="294"/>
      <c r="BO19" s="294"/>
      <c r="BP19" s="294"/>
      <c r="BQ19" s="294"/>
      <c r="BR19" s="294"/>
      <c r="BS19" s="344"/>
      <c r="BT19" s="257">
        <v>648000</v>
      </c>
      <c r="BU19" s="258"/>
      <c r="BV19" s="258"/>
      <c r="BW19" s="258"/>
      <c r="BX19" s="258"/>
      <c r="BY19" s="3"/>
      <c r="BZ19" s="8" t="s">
        <v>2</v>
      </c>
      <c r="CA19" s="550"/>
      <c r="CB19" s="550"/>
      <c r="CC19" s="550"/>
      <c r="CD19" s="550"/>
      <c r="CE19" s="550"/>
      <c r="CF19" s="550"/>
      <c r="CG19" s="550"/>
      <c r="CH19" s="550"/>
      <c r="CI19" s="550"/>
      <c r="CJ19" s="550"/>
      <c r="CK19" s="550"/>
      <c r="CL19" s="550"/>
      <c r="CM19" s="550"/>
      <c r="CN19" s="550"/>
      <c r="CO19" s="550"/>
      <c r="CP19" s="550"/>
      <c r="CQ19" s="550"/>
      <c r="CR19" s="550"/>
      <c r="CS19" s="550"/>
      <c r="CT19" s="550"/>
      <c r="CU19" s="550"/>
      <c r="CV19" s="550"/>
      <c r="CW19" s="550"/>
      <c r="CX19" s="550"/>
      <c r="CY19" s="550"/>
      <c r="CZ19" s="551"/>
    </row>
    <row r="20" spans="2:104" ht="34.5" customHeight="1">
      <c r="B20" s="343" t="s">
        <v>38</v>
      </c>
      <c r="C20" s="294"/>
      <c r="D20" s="294"/>
      <c r="E20" s="294"/>
      <c r="F20" s="294"/>
      <c r="G20" s="294"/>
      <c r="H20" s="344"/>
      <c r="I20" s="557" t="str">
        <f>IF(②申請書４!I13="","",②申請書４!I13)</f>
        <v/>
      </c>
      <c r="J20" s="556"/>
      <c r="K20" s="556"/>
      <c r="L20" s="556"/>
      <c r="M20" s="556"/>
      <c r="N20" s="3"/>
      <c r="O20" s="8" t="s">
        <v>2</v>
      </c>
      <c r="P20" s="501" t="str">
        <f>IF(②申請書４!P13="","",②申請書４!P13)</f>
        <v/>
      </c>
      <c r="Q20" s="501"/>
      <c r="R20" s="501"/>
      <c r="S20" s="501"/>
      <c r="T20" s="501"/>
      <c r="U20" s="501"/>
      <c r="V20" s="501"/>
      <c r="W20" s="501"/>
      <c r="X20" s="501"/>
      <c r="Y20" s="501"/>
      <c r="Z20" s="501"/>
      <c r="AA20" s="501"/>
      <c r="AB20" s="501"/>
      <c r="AC20" s="501"/>
      <c r="AD20" s="501"/>
      <c r="AE20" s="501"/>
      <c r="AF20" s="501"/>
      <c r="AG20" s="501"/>
      <c r="AH20" s="501"/>
      <c r="AI20" s="501"/>
      <c r="AJ20" s="501"/>
      <c r="AK20" s="501"/>
      <c r="AL20" s="501"/>
      <c r="AM20" s="501"/>
      <c r="AN20" s="501"/>
      <c r="AO20" s="502"/>
      <c r="AQ20" s="26"/>
      <c r="AR20" s="26"/>
      <c r="AS20" s="26"/>
      <c r="AT20" s="26"/>
      <c r="AU20" s="26"/>
      <c r="AV20" s="26"/>
      <c r="AW20" s="26"/>
      <c r="AX20" s="26"/>
      <c r="AY20" s="26"/>
      <c r="AZ20" s="26"/>
      <c r="BA20" s="26"/>
      <c r="BB20" s="26"/>
      <c r="BC20" s="26"/>
      <c r="BD20" s="26"/>
      <c r="BE20" s="26"/>
      <c r="BF20" s="26"/>
      <c r="BG20" s="26"/>
      <c r="BH20" s="26"/>
      <c r="BI20" s="26"/>
      <c r="BJ20" s="26"/>
      <c r="BK20" s="26"/>
      <c r="BL20" s="26"/>
      <c r="BM20" s="343" t="s">
        <v>38</v>
      </c>
      <c r="BN20" s="294"/>
      <c r="BO20" s="294"/>
      <c r="BP20" s="294"/>
      <c r="BQ20" s="294"/>
      <c r="BR20" s="294"/>
      <c r="BS20" s="344"/>
      <c r="BT20" s="554"/>
      <c r="BU20" s="555"/>
      <c r="BV20" s="555"/>
      <c r="BW20" s="555"/>
      <c r="BX20" s="555"/>
      <c r="BY20" s="3"/>
      <c r="BZ20" s="8" t="s">
        <v>2</v>
      </c>
      <c r="CA20" s="550" t="s">
        <v>699</v>
      </c>
      <c r="CB20" s="550"/>
      <c r="CC20" s="550"/>
      <c r="CD20" s="550"/>
      <c r="CE20" s="550"/>
      <c r="CF20" s="550"/>
      <c r="CG20" s="550"/>
      <c r="CH20" s="550"/>
      <c r="CI20" s="550"/>
      <c r="CJ20" s="550"/>
      <c r="CK20" s="550"/>
      <c r="CL20" s="550"/>
      <c r="CM20" s="550"/>
      <c r="CN20" s="550"/>
      <c r="CO20" s="550"/>
      <c r="CP20" s="550"/>
      <c r="CQ20" s="550"/>
      <c r="CR20" s="550"/>
      <c r="CS20" s="550"/>
      <c r="CT20" s="550"/>
      <c r="CU20" s="550"/>
      <c r="CV20" s="550"/>
      <c r="CW20" s="550"/>
      <c r="CX20" s="550"/>
      <c r="CY20" s="550"/>
      <c r="CZ20" s="551"/>
    </row>
    <row r="21" spans="2:104" ht="34.5" customHeight="1">
      <c r="B21" s="343" t="s">
        <v>39</v>
      </c>
      <c r="C21" s="294"/>
      <c r="D21" s="294"/>
      <c r="E21" s="294"/>
      <c r="F21" s="294"/>
      <c r="G21" s="294"/>
      <c r="H21" s="344"/>
      <c r="I21" s="557" t="str">
        <f>IF(②申請書４!I14="","",②申請書４!I14)</f>
        <v/>
      </c>
      <c r="J21" s="556"/>
      <c r="K21" s="556"/>
      <c r="L21" s="556"/>
      <c r="M21" s="556"/>
      <c r="N21" s="3"/>
      <c r="O21" s="8" t="s">
        <v>2</v>
      </c>
      <c r="P21" s="501" t="str">
        <f>IF(②申請書４!P14="","",②申請書４!P14)</f>
        <v/>
      </c>
      <c r="Q21" s="501"/>
      <c r="R21" s="501"/>
      <c r="S21" s="501"/>
      <c r="T21" s="501"/>
      <c r="U21" s="501"/>
      <c r="V21" s="501"/>
      <c r="W21" s="501"/>
      <c r="X21" s="501"/>
      <c r="Y21" s="501"/>
      <c r="Z21" s="501"/>
      <c r="AA21" s="501"/>
      <c r="AB21" s="501"/>
      <c r="AC21" s="501"/>
      <c r="AD21" s="501"/>
      <c r="AE21" s="501"/>
      <c r="AF21" s="501"/>
      <c r="AG21" s="501"/>
      <c r="AH21" s="501"/>
      <c r="AI21" s="501"/>
      <c r="AJ21" s="501"/>
      <c r="AK21" s="501"/>
      <c r="AL21" s="501"/>
      <c r="AM21" s="501"/>
      <c r="AN21" s="501"/>
      <c r="AO21" s="502"/>
      <c r="AQ21" s="26"/>
      <c r="AR21" s="26"/>
      <c r="AS21" s="26"/>
      <c r="AT21" s="26"/>
      <c r="AU21" s="26"/>
      <c r="AV21" s="26"/>
      <c r="AW21" s="26"/>
      <c r="AX21" s="26"/>
      <c r="AY21" s="26"/>
      <c r="AZ21" s="26"/>
      <c r="BA21" s="26"/>
      <c r="BB21" s="26"/>
      <c r="BC21" s="26"/>
      <c r="BD21" s="26"/>
      <c r="BE21" s="26"/>
      <c r="BF21" s="26"/>
      <c r="BG21" s="26"/>
      <c r="BH21" s="26"/>
      <c r="BI21" s="26"/>
      <c r="BJ21" s="26"/>
      <c r="BK21" s="26"/>
      <c r="BL21" s="26"/>
      <c r="BM21" s="343" t="s">
        <v>39</v>
      </c>
      <c r="BN21" s="294"/>
      <c r="BO21" s="294"/>
      <c r="BP21" s="294"/>
      <c r="BQ21" s="294"/>
      <c r="BR21" s="294"/>
      <c r="BS21" s="344"/>
      <c r="BT21" s="554"/>
      <c r="BU21" s="555"/>
      <c r="BV21" s="555"/>
      <c r="BW21" s="555"/>
      <c r="BX21" s="555"/>
      <c r="BY21" s="3"/>
      <c r="BZ21" s="8" t="s">
        <v>2</v>
      </c>
      <c r="CA21" s="550" t="s">
        <v>700</v>
      </c>
      <c r="CB21" s="550"/>
      <c r="CC21" s="550"/>
      <c r="CD21" s="550"/>
      <c r="CE21" s="550"/>
      <c r="CF21" s="550"/>
      <c r="CG21" s="550"/>
      <c r="CH21" s="550"/>
      <c r="CI21" s="550"/>
      <c r="CJ21" s="550"/>
      <c r="CK21" s="550"/>
      <c r="CL21" s="550"/>
      <c r="CM21" s="550"/>
      <c r="CN21" s="550"/>
      <c r="CO21" s="550"/>
      <c r="CP21" s="550"/>
      <c r="CQ21" s="550"/>
      <c r="CR21" s="550"/>
      <c r="CS21" s="550"/>
      <c r="CT21" s="550"/>
      <c r="CU21" s="550"/>
      <c r="CV21" s="550"/>
      <c r="CW21" s="550"/>
      <c r="CX21" s="550"/>
      <c r="CY21" s="550"/>
      <c r="CZ21" s="551"/>
    </row>
    <row r="22" spans="2:104" ht="34.5" customHeight="1">
      <c r="B22" s="343" t="s">
        <v>40</v>
      </c>
      <c r="C22" s="294"/>
      <c r="D22" s="294"/>
      <c r="E22" s="294"/>
      <c r="F22" s="294"/>
      <c r="G22" s="294"/>
      <c r="H22" s="344"/>
      <c r="I22" s="257" t="str">
        <f>IF(B4="","",T14-SUM(U15,I20,I21,I23))</f>
        <v/>
      </c>
      <c r="J22" s="258"/>
      <c r="K22" s="258"/>
      <c r="L22" s="258"/>
      <c r="M22" s="258"/>
      <c r="N22" s="3"/>
      <c r="O22" s="8" t="s">
        <v>2</v>
      </c>
      <c r="P22" s="501" t="str">
        <f>IF(②申請書４!P15="","",②申請書４!P15)</f>
        <v/>
      </c>
      <c r="Q22" s="501"/>
      <c r="R22" s="501"/>
      <c r="S22" s="501"/>
      <c r="T22" s="501"/>
      <c r="U22" s="501"/>
      <c r="V22" s="501"/>
      <c r="W22" s="501"/>
      <c r="X22" s="501"/>
      <c r="Y22" s="501"/>
      <c r="Z22" s="501"/>
      <c r="AA22" s="501"/>
      <c r="AB22" s="501"/>
      <c r="AC22" s="501"/>
      <c r="AD22" s="501"/>
      <c r="AE22" s="501"/>
      <c r="AF22" s="501"/>
      <c r="AG22" s="501"/>
      <c r="AH22" s="501"/>
      <c r="AI22" s="501"/>
      <c r="AJ22" s="501"/>
      <c r="AK22" s="501"/>
      <c r="AL22" s="501"/>
      <c r="AM22" s="501"/>
      <c r="AN22" s="501"/>
      <c r="AO22" s="502"/>
      <c r="AQ22" s="26"/>
      <c r="AR22" s="26"/>
      <c r="AS22" s="26"/>
      <c r="AT22" s="26"/>
      <c r="AU22" s="26"/>
      <c r="AV22" s="26"/>
      <c r="AW22" s="26"/>
      <c r="AX22" s="26"/>
      <c r="AY22" s="26"/>
      <c r="AZ22" s="26"/>
      <c r="BA22" s="26"/>
      <c r="BB22" s="26"/>
      <c r="BC22" s="26"/>
      <c r="BD22" s="26"/>
      <c r="BE22" s="26"/>
      <c r="BF22" s="26"/>
      <c r="BG22" s="26"/>
      <c r="BH22" s="26"/>
      <c r="BI22" s="26"/>
      <c r="BJ22" s="26"/>
      <c r="BK22" s="26"/>
      <c r="BL22" s="26"/>
      <c r="BM22" s="343" t="s">
        <v>40</v>
      </c>
      <c r="BN22" s="294"/>
      <c r="BO22" s="294"/>
      <c r="BP22" s="294"/>
      <c r="BQ22" s="294"/>
      <c r="BR22" s="294"/>
      <c r="BS22" s="344"/>
      <c r="BT22" s="554">
        <v>162844</v>
      </c>
      <c r="BU22" s="555"/>
      <c r="BV22" s="555"/>
      <c r="BW22" s="555"/>
      <c r="BX22" s="555"/>
      <c r="BY22" s="3"/>
      <c r="BZ22" s="8" t="s">
        <v>2</v>
      </c>
      <c r="CA22" s="550" t="s">
        <v>701</v>
      </c>
      <c r="CB22" s="550"/>
      <c r="CC22" s="550"/>
      <c r="CD22" s="550"/>
      <c r="CE22" s="550"/>
      <c r="CF22" s="550"/>
      <c r="CG22" s="550"/>
      <c r="CH22" s="550"/>
      <c r="CI22" s="550"/>
      <c r="CJ22" s="550"/>
      <c r="CK22" s="550"/>
      <c r="CL22" s="550"/>
      <c r="CM22" s="550"/>
      <c r="CN22" s="550"/>
      <c r="CO22" s="550"/>
      <c r="CP22" s="550"/>
      <c r="CQ22" s="550"/>
      <c r="CR22" s="550"/>
      <c r="CS22" s="550"/>
      <c r="CT22" s="550"/>
      <c r="CU22" s="550"/>
      <c r="CV22" s="550"/>
      <c r="CW22" s="550"/>
      <c r="CX22" s="550"/>
      <c r="CY22" s="550"/>
      <c r="CZ22" s="551"/>
    </row>
    <row r="23" spans="2:104" ht="34.5" customHeight="1">
      <c r="B23" s="343" t="s">
        <v>41</v>
      </c>
      <c r="C23" s="294"/>
      <c r="D23" s="294"/>
      <c r="E23" s="294"/>
      <c r="F23" s="294"/>
      <c r="G23" s="294"/>
      <c r="H23" s="344"/>
      <c r="I23" s="557" t="str">
        <f>IF(②申請書４!I16="","",②申請書４!I16)</f>
        <v/>
      </c>
      <c r="J23" s="556"/>
      <c r="K23" s="556"/>
      <c r="L23" s="556"/>
      <c r="M23" s="556"/>
      <c r="N23" s="3"/>
      <c r="O23" s="8" t="s">
        <v>2</v>
      </c>
      <c r="P23" s="501" t="str">
        <f>IF(②申請書４!P16="","",②申請書４!P16)</f>
        <v/>
      </c>
      <c r="Q23" s="501"/>
      <c r="R23" s="501"/>
      <c r="S23" s="501"/>
      <c r="T23" s="501"/>
      <c r="U23" s="501"/>
      <c r="V23" s="501"/>
      <c r="W23" s="501"/>
      <c r="X23" s="501"/>
      <c r="Y23" s="501"/>
      <c r="Z23" s="501"/>
      <c r="AA23" s="501"/>
      <c r="AB23" s="501"/>
      <c r="AC23" s="501"/>
      <c r="AD23" s="501"/>
      <c r="AE23" s="501"/>
      <c r="AF23" s="501"/>
      <c r="AG23" s="501"/>
      <c r="AH23" s="501"/>
      <c r="AI23" s="501"/>
      <c r="AJ23" s="501"/>
      <c r="AK23" s="501"/>
      <c r="AL23" s="501"/>
      <c r="AM23" s="501"/>
      <c r="AN23" s="501"/>
      <c r="AO23" s="502"/>
      <c r="AR23" s="7"/>
      <c r="AS23" s="7"/>
      <c r="AT23" s="7"/>
      <c r="AU23" s="7"/>
      <c r="AV23" s="7"/>
      <c r="AW23" s="7"/>
      <c r="AX23" s="7"/>
      <c r="AY23" s="7"/>
      <c r="AZ23" s="7"/>
      <c r="BA23" s="7"/>
      <c r="BB23" s="7"/>
      <c r="BC23" s="7"/>
      <c r="BD23" s="7"/>
      <c r="BE23" s="7"/>
      <c r="BF23" s="7"/>
      <c r="BG23" s="7"/>
      <c r="BH23" s="7"/>
      <c r="BI23" s="7"/>
      <c r="BJ23" s="7"/>
      <c r="BK23" s="7"/>
      <c r="BL23" s="7"/>
      <c r="BM23" s="343" t="s">
        <v>41</v>
      </c>
      <c r="BN23" s="294"/>
      <c r="BO23" s="294"/>
      <c r="BP23" s="294"/>
      <c r="BQ23" s="294"/>
      <c r="BR23" s="294"/>
      <c r="BS23" s="344"/>
      <c r="BT23" s="554"/>
      <c r="BU23" s="555"/>
      <c r="BV23" s="555"/>
      <c r="BW23" s="555"/>
      <c r="BX23" s="555"/>
      <c r="BY23" s="3"/>
      <c r="BZ23" s="8" t="s">
        <v>2</v>
      </c>
      <c r="CA23" s="550" t="s">
        <v>702</v>
      </c>
      <c r="CB23" s="550"/>
      <c r="CC23" s="550"/>
      <c r="CD23" s="550"/>
      <c r="CE23" s="550"/>
      <c r="CF23" s="550"/>
      <c r="CG23" s="550"/>
      <c r="CH23" s="550"/>
      <c r="CI23" s="550"/>
      <c r="CJ23" s="550"/>
      <c r="CK23" s="550"/>
      <c r="CL23" s="550"/>
      <c r="CM23" s="550"/>
      <c r="CN23" s="550"/>
      <c r="CO23" s="550"/>
      <c r="CP23" s="550"/>
      <c r="CQ23" s="550"/>
      <c r="CR23" s="550"/>
      <c r="CS23" s="550"/>
      <c r="CT23" s="550"/>
      <c r="CU23" s="550"/>
      <c r="CV23" s="550"/>
      <c r="CW23" s="550"/>
      <c r="CX23" s="550"/>
      <c r="CY23" s="550"/>
      <c r="CZ23" s="551"/>
    </row>
    <row r="24" spans="2:104" ht="34.5" customHeight="1">
      <c r="B24" s="393" t="s">
        <v>3</v>
      </c>
      <c r="C24" s="281"/>
      <c r="D24" s="281"/>
      <c r="E24" s="281"/>
      <c r="F24" s="281"/>
      <c r="G24" s="281"/>
      <c r="H24" s="394"/>
      <c r="I24" s="395" t="str">
        <f>IF(B4="","",SUM(I19:M23))</f>
        <v/>
      </c>
      <c r="J24" s="396"/>
      <c r="K24" s="396"/>
      <c r="L24" s="396"/>
      <c r="M24" s="396"/>
      <c r="N24" s="5"/>
      <c r="O24" s="12" t="s">
        <v>2</v>
      </c>
      <c r="P24" s="501" t="str">
        <f>IF(②申請書４!P17="","",②申請書４!P17)</f>
        <v/>
      </c>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1"/>
      <c r="AN24" s="501"/>
      <c r="AO24" s="502"/>
      <c r="AQ24" s="26"/>
      <c r="AR24" s="26"/>
      <c r="AS24" s="26"/>
      <c r="AT24" s="26"/>
      <c r="AU24" s="26"/>
      <c r="AV24" s="26"/>
      <c r="AW24" s="26"/>
      <c r="AX24" s="26"/>
      <c r="AY24" s="26"/>
      <c r="AZ24" s="26"/>
      <c r="BA24" s="26"/>
      <c r="BB24" s="26"/>
      <c r="BC24" s="26"/>
      <c r="BD24" s="26"/>
      <c r="BE24" s="26"/>
      <c r="BF24" s="26"/>
      <c r="BG24" s="26"/>
      <c r="BH24" s="26"/>
      <c r="BI24" s="26"/>
      <c r="BJ24" s="26"/>
      <c r="BK24" s="26"/>
      <c r="BL24" s="26"/>
      <c r="BM24" s="393" t="s">
        <v>3</v>
      </c>
      <c r="BN24" s="281"/>
      <c r="BO24" s="281"/>
      <c r="BP24" s="281"/>
      <c r="BQ24" s="281"/>
      <c r="BR24" s="281"/>
      <c r="BS24" s="394"/>
      <c r="BT24" s="395">
        <f>IF(BM4="","",SUM(BT19:BX23))</f>
        <v>810844</v>
      </c>
      <c r="BU24" s="396"/>
      <c r="BV24" s="396"/>
      <c r="BW24" s="396"/>
      <c r="BX24" s="396"/>
      <c r="BY24" s="5"/>
      <c r="BZ24" s="12" t="s">
        <v>2</v>
      </c>
      <c r="CA24" s="550"/>
      <c r="CB24" s="550"/>
      <c r="CC24" s="550"/>
      <c r="CD24" s="550"/>
      <c r="CE24" s="550"/>
      <c r="CF24" s="550"/>
      <c r="CG24" s="550"/>
      <c r="CH24" s="550"/>
      <c r="CI24" s="550"/>
      <c r="CJ24" s="550"/>
      <c r="CK24" s="550"/>
      <c r="CL24" s="550"/>
      <c r="CM24" s="550"/>
      <c r="CN24" s="550"/>
      <c r="CO24" s="550"/>
      <c r="CP24" s="550"/>
      <c r="CQ24" s="550"/>
      <c r="CR24" s="550"/>
      <c r="CS24" s="550"/>
      <c r="CT24" s="550"/>
      <c r="CU24" s="550"/>
      <c r="CV24" s="550"/>
      <c r="CW24" s="550"/>
      <c r="CX24" s="550"/>
      <c r="CY24" s="550"/>
      <c r="CZ24" s="551"/>
    </row>
    <row r="25" spans="2:104" ht="25.5" customHeight="1">
      <c r="AQ25" s="26"/>
      <c r="AR25" s="26"/>
      <c r="AS25" s="26"/>
      <c r="AT25" s="26"/>
      <c r="AU25" s="26"/>
      <c r="AV25" s="26"/>
      <c r="AW25" s="26"/>
      <c r="AX25" s="26"/>
      <c r="AY25" s="26"/>
      <c r="AZ25" s="26"/>
      <c r="BA25" s="26"/>
      <c r="BB25" s="26"/>
      <c r="BC25" s="26"/>
      <c r="BD25" s="26"/>
      <c r="BE25" s="26"/>
      <c r="BF25" s="26"/>
      <c r="BG25" s="26"/>
      <c r="BH25" s="26"/>
      <c r="BI25" s="26"/>
      <c r="BJ25" s="26"/>
      <c r="BK25" s="26"/>
      <c r="BL25" s="26"/>
    </row>
    <row r="26" spans="2:104" ht="34.5" customHeight="1">
      <c r="AQ26" s="26"/>
      <c r="AR26" s="26"/>
      <c r="AS26" s="26"/>
      <c r="AT26" s="26"/>
      <c r="AU26" s="26"/>
      <c r="AV26" s="26"/>
      <c r="AW26" s="26"/>
      <c r="AX26" s="26"/>
      <c r="AY26" s="26"/>
      <c r="AZ26" s="26"/>
      <c r="BA26" s="26"/>
      <c r="BB26" s="26"/>
      <c r="BC26" s="26"/>
      <c r="BD26" s="26"/>
      <c r="BE26" s="26"/>
      <c r="BF26" s="26"/>
      <c r="BG26" s="26"/>
      <c r="BH26" s="26"/>
      <c r="BI26" s="26"/>
      <c r="BJ26" s="26"/>
      <c r="BK26" s="26"/>
      <c r="BL26" s="26"/>
    </row>
    <row r="27" spans="2:104" ht="26.1" customHeight="1">
      <c r="AQ27" s="20"/>
      <c r="AR27" s="20"/>
      <c r="AS27" s="20"/>
      <c r="AT27" s="20"/>
      <c r="AU27" s="20"/>
      <c r="AV27" s="20"/>
      <c r="AW27" s="20"/>
      <c r="AX27" s="20"/>
      <c r="AY27" s="20"/>
      <c r="BB27" s="20"/>
      <c r="BC27" s="20"/>
      <c r="BD27" s="20"/>
      <c r="BE27" s="20"/>
    </row>
    <row r="28" spans="2:104" ht="26.1" customHeight="1">
      <c r="AQ28" s="20"/>
      <c r="AR28" s="20"/>
      <c r="AS28" s="20"/>
      <c r="AT28" s="20"/>
      <c r="AU28" s="20"/>
      <c r="AV28" s="20"/>
      <c r="AW28" s="20"/>
      <c r="AX28" s="20"/>
      <c r="AY28" s="20"/>
      <c r="BB28" s="20"/>
      <c r="BC28" s="20"/>
      <c r="BD28" s="20"/>
      <c r="BE28" s="20"/>
    </row>
    <row r="29" spans="2:104" ht="26.1" customHeight="1">
      <c r="AQ29" s="20"/>
      <c r="AR29" s="20"/>
      <c r="AS29" s="20"/>
      <c r="AT29" s="20"/>
      <c r="AU29" s="20"/>
      <c r="AV29" s="20"/>
      <c r="AW29" s="20"/>
      <c r="AX29" s="20"/>
      <c r="AY29" s="20"/>
      <c r="BB29" s="20"/>
      <c r="BC29" s="20"/>
      <c r="BD29" s="20"/>
      <c r="BE29" s="20"/>
    </row>
  </sheetData>
  <sheetProtection sheet="1" formatCells="0" formatColumns="0" formatRows="0" selectLockedCells="1" autoFilter="0"/>
  <mergeCells count="126">
    <mergeCell ref="AQ1:BL2"/>
    <mergeCell ref="CM15:CQ15"/>
    <mergeCell ref="BM24:BS24"/>
    <mergeCell ref="BT24:BX24"/>
    <mergeCell ref="CA24:CZ24"/>
    <mergeCell ref="BM22:BS22"/>
    <mergeCell ref="BT22:BX22"/>
    <mergeCell ref="CA22:CZ22"/>
    <mergeCell ref="BM23:BS23"/>
    <mergeCell ref="BT23:BX23"/>
    <mergeCell ref="CA23:CZ23"/>
    <mergeCell ref="BM20:BS20"/>
    <mergeCell ref="BT20:BX20"/>
    <mergeCell ref="CA20:CZ20"/>
    <mergeCell ref="BM21:BS21"/>
    <mergeCell ref="BT21:BX21"/>
    <mergeCell ref="CA21:CZ21"/>
    <mergeCell ref="CM12:CQ12"/>
    <mergeCell ref="CT12:CZ13"/>
    <mergeCell ref="CF13:CI13"/>
    <mergeCell ref="CM13:CQ13"/>
    <mergeCell ref="BM10:CD11"/>
    <mergeCell ref="CF10:CI10"/>
    <mergeCell ref="CM10:CQ10"/>
    <mergeCell ref="CT10:CZ11"/>
    <mergeCell ref="CF11:CI11"/>
    <mergeCell ref="CM11:CQ11"/>
    <mergeCell ref="CM8:CQ8"/>
    <mergeCell ref="CT8:CZ9"/>
    <mergeCell ref="CF9:CI9"/>
    <mergeCell ref="CM9:CQ9"/>
    <mergeCell ref="BM6:CD7"/>
    <mergeCell ref="CF6:CI6"/>
    <mergeCell ref="CM6:CQ6"/>
    <mergeCell ref="CT6:CZ7"/>
    <mergeCell ref="CF7:CI7"/>
    <mergeCell ref="CM7:CQ7"/>
    <mergeCell ref="CM4:CQ4"/>
    <mergeCell ref="CT4:CZ5"/>
    <mergeCell ref="CF5:CI5"/>
    <mergeCell ref="CM5:CQ5"/>
    <mergeCell ref="BM2:CD3"/>
    <mergeCell ref="CE2:CS2"/>
    <mergeCell ref="CT2:CZ3"/>
    <mergeCell ref="CE3:CK3"/>
    <mergeCell ref="CL3:CS3"/>
    <mergeCell ref="B18:H18"/>
    <mergeCell ref="I18:O18"/>
    <mergeCell ref="P18:AO18"/>
    <mergeCell ref="B19:H19"/>
    <mergeCell ref="I19:M19"/>
    <mergeCell ref="P19:AO19"/>
    <mergeCell ref="AB15:AF15"/>
    <mergeCell ref="BM4:CD5"/>
    <mergeCell ref="CF4:CI4"/>
    <mergeCell ref="BM8:CD9"/>
    <mergeCell ref="CF8:CI8"/>
    <mergeCell ref="BM12:CD13"/>
    <mergeCell ref="CF12:CI12"/>
    <mergeCell ref="BM18:BS18"/>
    <mergeCell ref="BT18:BZ18"/>
    <mergeCell ref="CA18:CZ18"/>
    <mergeCell ref="BM19:BS19"/>
    <mergeCell ref="BT19:BX19"/>
    <mergeCell ref="CA19:CZ19"/>
    <mergeCell ref="BM14:CD15"/>
    <mergeCell ref="CE14:CI14"/>
    <mergeCell ref="CL14:CQ14"/>
    <mergeCell ref="CT14:CZ15"/>
    <mergeCell ref="CF15:CI15"/>
    <mergeCell ref="P20:AO20"/>
    <mergeCell ref="B24:H24"/>
    <mergeCell ref="I24:M24"/>
    <mergeCell ref="P24:AO24"/>
    <mergeCell ref="B22:H22"/>
    <mergeCell ref="I22:M22"/>
    <mergeCell ref="P22:AO22"/>
    <mergeCell ref="B21:H21"/>
    <mergeCell ref="I21:M21"/>
    <mergeCell ref="P21:AO21"/>
    <mergeCell ref="B20:H20"/>
    <mergeCell ref="I20:M20"/>
    <mergeCell ref="B23:H23"/>
    <mergeCell ref="I23:M23"/>
    <mergeCell ref="P23:AO23"/>
    <mergeCell ref="B14:S15"/>
    <mergeCell ref="T14:X14"/>
    <mergeCell ref="U15:X15"/>
    <mergeCell ref="AA14:AF14"/>
    <mergeCell ref="AI14:AO15"/>
    <mergeCell ref="B12:S13"/>
    <mergeCell ref="B2:S3"/>
    <mergeCell ref="B6:S7"/>
    <mergeCell ref="T2:AH2"/>
    <mergeCell ref="U10:X10"/>
    <mergeCell ref="AI2:AO3"/>
    <mergeCell ref="AB9:AF9"/>
    <mergeCell ref="U8:X8"/>
    <mergeCell ref="U9:X9"/>
    <mergeCell ref="AI4:AO5"/>
    <mergeCell ref="AI6:AO7"/>
    <mergeCell ref="AI8:AO9"/>
    <mergeCell ref="U5:X5"/>
    <mergeCell ref="T3:Z3"/>
    <mergeCell ref="AB8:AF8"/>
    <mergeCell ref="AA3:AH3"/>
    <mergeCell ref="AB4:AF4"/>
    <mergeCell ref="U4:X4"/>
    <mergeCell ref="U6:X6"/>
    <mergeCell ref="AB5:AF5"/>
    <mergeCell ref="B4:S5"/>
    <mergeCell ref="B8:S9"/>
    <mergeCell ref="U7:X7"/>
    <mergeCell ref="AB7:AF7"/>
    <mergeCell ref="AQ13:BL13"/>
    <mergeCell ref="AI12:AO13"/>
    <mergeCell ref="U12:X12"/>
    <mergeCell ref="AB12:AF12"/>
    <mergeCell ref="U13:X13"/>
    <mergeCell ref="AB13:AF13"/>
    <mergeCell ref="AB6:AF6"/>
    <mergeCell ref="B10:S11"/>
    <mergeCell ref="AB10:AF10"/>
    <mergeCell ref="AI10:AO11"/>
    <mergeCell ref="U11:X11"/>
    <mergeCell ref="AB11:AF11"/>
  </mergeCells>
  <phoneticPr fontId="1"/>
  <conditionalFormatting sqref="I22:M22">
    <cfRule type="expression" dxfId="8" priority="1">
      <formula>$I$22&lt;0</formula>
    </cfRule>
  </conditionalFormatting>
  <conditionalFormatting sqref="I24:M24">
    <cfRule type="expression" dxfId="7" priority="10">
      <formula>NOT($I$24=$T$14)</formula>
    </cfRule>
  </conditionalFormatting>
  <conditionalFormatting sqref="U15:X15">
    <cfRule type="cellIs" dxfId="6" priority="11" operator="greaterThan">
      <formula>$AB$15</formula>
    </cfRule>
    <cfRule type="expression" dxfId="5" priority="12">
      <formula>MOD($U$15,1000)&gt;0</formula>
    </cfRule>
    <cfRule type="cellIs" dxfId="4" priority="13" operator="greaterThan">
      <formula>$T$14*0.8</formula>
    </cfRule>
  </conditionalFormatting>
  <dataValidations count="4">
    <dataValidation allowBlank="1" showInputMessage="1" showErrorMessage="1" promptTitle="ーーーその他補助金ーーーーー" prompt="本事業に係る他の補助金・助成金がある場合は、こちらへ入力してください_x000a_また、詳細を備考に入力してください_x000a__x000a_※各補助金・助成金の要件等を確認してください" sqref="I20:M20" xr:uid="{F5E25D3E-70A5-47EC-B622-C249BA4C657D}"/>
    <dataValidation allowBlank="1" showInputMessage="1" showErrorMessage="1" promptTitle="ーーー事業収入ーーーーー" prompt="事業実施によるチケット・商品等の販売収入がある場合は、こちらへ入力してください_x000a_また、詳細を備考へ入力してください_x000a__x000a_※自己負担がマイナス（黒字）となる場合は、助成金の額を減額してください_x000a_※協賛金は「その他」欄に入力してください" sqref="I21:M21" xr:uid="{519AAA8B-0800-4E92-8B46-8DEF6DF923E1}"/>
    <dataValidation allowBlank="1" showInputMessage="1" showErrorMessage="1" promptTitle="ーーーその他ーーーーー" prompt="協賛金、負担金や特別な収入がある場合は、こちらへ入力してください_x000a_また、詳細を備考へ入力してください" sqref="I23:M23" xr:uid="{762D8308-2473-4235-9C9B-7FBFE5AF62EA}"/>
    <dataValidation allowBlank="1" showInputMessage="1" showErrorMessage="1" promptTitle="ーーー実績額（助成金の額）ーーーーーー" prompt="事業項目ごとに助成金の額を設定してください_x000a__x000a_※助成金の額の合計が4/5以内となっていれば、各助成金の額は端数処理の関係上、必ずしも4/5以内となっていなくても構いません_x000a_※助成金合計＝事業費の4/5以内です（千円未満切捨）_x000a_※助成金合計の上限は交付決定額（計画額：助成金の額の合計）です" sqref="U5:X5 U7:X7 U9:X9 U11:X11 U13:X13" xr:uid="{EB4B9339-1E04-4C8A-BF10-7B72FB5F451E}"/>
  </dataValidations>
  <pageMargins left="0.70866141732283472" right="0.70866141732283472" top="0.74803149606299213" bottom="0.74803149606299213" header="0.31496062992125984" footer="0.31496062992125984"/>
  <pageSetup paperSize="9" scale="97" fitToHeight="0" orientation="portrait" blackAndWhite="1" r:id="rId1"/>
  <drawing r:id="rId2"/>
  <extLst>
    <ext xmlns:x14="http://schemas.microsoft.com/office/spreadsheetml/2009/9/main" uri="{78C0D931-6437-407d-A8EE-F0AAD7539E65}">
      <x14:conditionalFormattings>
        <x14:conditionalFormatting xmlns:xm="http://schemas.microsoft.com/office/excel/2006/main">
          <x14:cfRule type="expression" priority="5" id="{EAF66595-3D8A-4EC2-9DFF-F2E213A671B9}">
            <xm:f>NOT($P$13=①要望書４!$P$13)</xm:f>
            <x14:dxf>
              <font>
                <color rgb="FFFF0000"/>
              </font>
            </x14:dxf>
          </x14:cfRule>
          <xm:sqref>CA20:CZ20</xm:sqref>
        </x14:conditionalFormatting>
        <x14:conditionalFormatting xmlns:xm="http://schemas.microsoft.com/office/excel/2006/main">
          <x14:cfRule type="expression" priority="4" id="{13BE4E41-4A2C-4279-90CC-EB01BBC3D7F3}">
            <xm:f>NOT($P$14=①要望書４!$P$14)</xm:f>
            <x14:dxf>
              <font>
                <color rgb="FFFF0000"/>
              </font>
            </x14:dxf>
          </x14:cfRule>
          <xm:sqref>CA21:CZ21</xm:sqref>
        </x14:conditionalFormatting>
        <x14:conditionalFormatting xmlns:xm="http://schemas.microsoft.com/office/excel/2006/main">
          <x14:cfRule type="expression" priority="3" id="{F4632294-8D83-42F9-B60A-7A31F52BF618}">
            <xm:f>NOT($P$15=①要望書４!$P$15)</xm:f>
            <x14:dxf>
              <font>
                <color rgb="FFFF0000"/>
              </font>
            </x14:dxf>
          </x14:cfRule>
          <xm:sqref>CA22:CZ22</xm:sqref>
        </x14:conditionalFormatting>
        <x14:conditionalFormatting xmlns:xm="http://schemas.microsoft.com/office/excel/2006/main">
          <x14:cfRule type="expression" priority="2" id="{57D716AA-92F5-4360-872C-71639DF3F3E7}">
            <xm:f>NOT($P$16=①要望書４!$P$16)</xm:f>
            <x14:dxf>
              <font>
                <color rgb="FFFF0000"/>
              </font>
            </x14:dxf>
          </x14:cfRule>
          <xm:sqref>CA23:CZ23</xm:sqref>
        </x14:conditionalFormatting>
      </x14:conditionalFormatting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70C0"/>
    <pageSetUpPr fitToPage="1"/>
  </sheetPr>
  <dimension ref="A1:U94"/>
  <sheetViews>
    <sheetView showGridLines="0" view="pageBreakPreview" zoomScaleNormal="100" zoomScaleSheetLayoutView="100" workbookViewId="0">
      <selection activeCell="B8" sqref="B8"/>
    </sheetView>
  </sheetViews>
  <sheetFormatPr defaultColWidth="9" defaultRowHeight="18.75"/>
  <cols>
    <col min="1" max="1" width="5.25" style="37" customWidth="1"/>
    <col min="2" max="2" width="16.625" style="17" customWidth="1"/>
    <col min="3" max="3" width="18.125" customWidth="1"/>
    <col min="4" max="4" width="11.75" customWidth="1"/>
    <col min="5" max="5" width="10.875" customWidth="1"/>
    <col min="6" max="6" width="10.875" style="45" customWidth="1"/>
    <col min="7" max="7" width="7.125" customWidth="1"/>
    <col min="10" max="10" width="9" style="20"/>
    <col min="12" max="12" width="14.125" customWidth="1"/>
    <col min="13" max="13" width="11.375" customWidth="1"/>
    <col min="14" max="14" width="3.125" customWidth="1"/>
    <col min="15" max="15" width="4.75" customWidth="1"/>
    <col min="16" max="17" width="19.75" customWidth="1"/>
    <col min="18" max="20" width="11.25" customWidth="1"/>
    <col min="21" max="21" width="7.125" customWidth="1"/>
  </cols>
  <sheetData>
    <row r="1" spans="1:21">
      <c r="A1" s="17" t="s">
        <v>594</v>
      </c>
      <c r="F1" s="45" t="s">
        <v>598</v>
      </c>
      <c r="H1" t="s">
        <v>206</v>
      </c>
      <c r="O1" s="17" t="s">
        <v>594</v>
      </c>
      <c r="P1" s="17"/>
      <c r="T1" s="45" t="s">
        <v>598</v>
      </c>
    </row>
    <row r="2" spans="1:21" ht="18.75" customHeight="1">
      <c r="A2" s="101" t="s">
        <v>435</v>
      </c>
      <c r="B2" s="447" t="s">
        <v>201</v>
      </c>
      <c r="C2" s="447" t="s">
        <v>202</v>
      </c>
      <c r="D2" s="447" t="s">
        <v>215</v>
      </c>
      <c r="E2" s="433" t="s">
        <v>243</v>
      </c>
      <c r="F2" s="446"/>
      <c r="G2" s="447" t="s">
        <v>216</v>
      </c>
      <c r="J2" s="447" t="s">
        <v>200</v>
      </c>
      <c r="K2" s="253" t="s">
        <v>759</v>
      </c>
      <c r="L2" s="253"/>
      <c r="M2" s="253" t="s">
        <v>46</v>
      </c>
      <c r="O2" s="101" t="s">
        <v>435</v>
      </c>
      <c r="P2" s="447" t="s">
        <v>201</v>
      </c>
      <c r="Q2" s="447" t="s">
        <v>202</v>
      </c>
      <c r="R2" s="447" t="s">
        <v>215</v>
      </c>
      <c r="S2" s="433" t="s">
        <v>243</v>
      </c>
      <c r="T2" s="446"/>
      <c r="U2" s="447" t="s">
        <v>216</v>
      </c>
    </row>
    <row r="3" spans="1:21" ht="18.75" customHeight="1">
      <c r="A3" s="102" t="s">
        <v>436</v>
      </c>
      <c r="B3" s="819"/>
      <c r="C3" s="819"/>
      <c r="D3" s="819"/>
      <c r="E3" s="35" t="s">
        <v>209</v>
      </c>
      <c r="F3" s="105" t="s">
        <v>210</v>
      </c>
      <c r="G3" s="819"/>
      <c r="H3" s="37"/>
      <c r="I3" s="37" t="s">
        <v>205</v>
      </c>
      <c r="J3" s="819"/>
      <c r="K3" s="253"/>
      <c r="L3" s="253"/>
      <c r="M3" s="253"/>
      <c r="O3" s="102" t="s">
        <v>117</v>
      </c>
      <c r="P3" s="819"/>
      <c r="Q3" s="819"/>
      <c r="R3" s="819"/>
      <c r="S3" s="35" t="s">
        <v>209</v>
      </c>
      <c r="T3" s="105" t="s">
        <v>210</v>
      </c>
      <c r="U3" s="819"/>
    </row>
    <row r="4" spans="1:21">
      <c r="A4" s="87"/>
      <c r="B4" s="92"/>
      <c r="C4" s="106" t="str">
        <f>IF(②申請書５!B3="","",②申請書５!B3)</f>
        <v/>
      </c>
      <c r="D4" s="92"/>
      <c r="E4" s="198"/>
      <c r="F4" s="199" t="str">
        <f>IF(②申請書５!I3="","",②申請書５!I3)</f>
        <v/>
      </c>
      <c r="G4" s="107"/>
      <c r="J4" s="39" t="s">
        <v>28</v>
      </c>
      <c r="K4" s="558" t="str">
        <f>⑥実績報告書1!Q48</f>
        <v/>
      </c>
      <c r="L4" s="558"/>
      <c r="M4" s="200">
        <f>SUMIF($A$4:$A$69,J4,$E$4:$E$69)</f>
        <v>0</v>
      </c>
      <c r="O4" s="59" t="s">
        <v>358</v>
      </c>
      <c r="P4" s="58" t="s">
        <v>445</v>
      </c>
      <c r="Q4" s="166" t="s">
        <v>446</v>
      </c>
      <c r="R4" s="58" t="s">
        <v>487</v>
      </c>
      <c r="S4" s="167">
        <v>100000</v>
      </c>
      <c r="T4" s="168">
        <v>100000</v>
      </c>
      <c r="U4" s="167">
        <v>1</v>
      </c>
    </row>
    <row r="5" spans="1:21">
      <c r="A5" s="87"/>
      <c r="B5" s="92"/>
      <c r="C5" s="106" t="str">
        <f>IF(②申請書５!B4="","",②申請書５!B4)</f>
        <v/>
      </c>
      <c r="D5" s="92"/>
      <c r="E5" s="198"/>
      <c r="F5" s="199" t="str">
        <f>IF(②申請書５!I4="","",②申請書５!I4)</f>
        <v/>
      </c>
      <c r="G5" s="107"/>
      <c r="J5" s="39" t="s">
        <v>29</v>
      </c>
      <c r="K5" s="558" t="str">
        <f>⑥実績報告書1!Q49</f>
        <v/>
      </c>
      <c r="L5" s="558"/>
      <c r="M5" s="200">
        <f>SUMIF($A$4:$A$69,J5,$E$4:$E$69)</f>
        <v>0</v>
      </c>
      <c r="O5" s="59" t="s">
        <v>358</v>
      </c>
      <c r="P5" s="58" t="s">
        <v>445</v>
      </c>
      <c r="Q5" s="166" t="s">
        <v>447</v>
      </c>
      <c r="R5" s="58" t="s">
        <v>488</v>
      </c>
      <c r="S5" s="167">
        <v>20844</v>
      </c>
      <c r="T5" s="168">
        <v>20844</v>
      </c>
      <c r="U5" s="167">
        <v>2</v>
      </c>
    </row>
    <row r="6" spans="1:21">
      <c r="A6" s="87"/>
      <c r="B6" s="92"/>
      <c r="C6" s="106" t="str">
        <f>IF(②申請書５!B5="","",②申請書５!B5)</f>
        <v/>
      </c>
      <c r="D6" s="92"/>
      <c r="E6" s="198"/>
      <c r="F6" s="199" t="str">
        <f>IF(②申請書５!I5="","",②申請書５!I5)</f>
        <v/>
      </c>
      <c r="G6" s="107"/>
      <c r="J6" s="39" t="s">
        <v>30</v>
      </c>
      <c r="K6" s="558" t="str">
        <f>⑥実績報告書1!Q50</f>
        <v/>
      </c>
      <c r="L6" s="558"/>
      <c r="M6" s="200">
        <f>SUMIF($A$4:$A$69,J6,$E$4:$E$69)</f>
        <v>0</v>
      </c>
      <c r="O6" s="59" t="s">
        <v>358</v>
      </c>
      <c r="P6" s="58" t="s">
        <v>445</v>
      </c>
      <c r="Q6" s="166" t="s">
        <v>448</v>
      </c>
      <c r="R6" s="58" t="s">
        <v>489</v>
      </c>
      <c r="S6" s="167">
        <v>26000</v>
      </c>
      <c r="T6" s="168">
        <v>26000</v>
      </c>
      <c r="U6" s="167">
        <v>3</v>
      </c>
    </row>
    <row r="7" spans="1:21">
      <c r="A7" s="87"/>
      <c r="B7" s="92"/>
      <c r="C7" s="106" t="str">
        <f>IF(②申請書５!B6="","",②申請書５!B6)</f>
        <v/>
      </c>
      <c r="D7" s="92"/>
      <c r="E7" s="198"/>
      <c r="F7" s="199" t="str">
        <f>IF(②申請書５!I6="","",②申請書５!I6)</f>
        <v/>
      </c>
      <c r="G7" s="107"/>
      <c r="J7" s="39" t="s">
        <v>120</v>
      </c>
      <c r="K7" s="558" t="str">
        <f>⑥実績報告書1!Q51</f>
        <v/>
      </c>
      <c r="L7" s="558"/>
      <c r="M7" s="200">
        <f>SUMIF($A$4:$A$69,J7,$E$4:$E$69)</f>
        <v>0</v>
      </c>
      <c r="O7" s="59" t="s">
        <v>358</v>
      </c>
      <c r="P7" s="58" t="s">
        <v>449</v>
      </c>
      <c r="Q7" s="166" t="s">
        <v>450</v>
      </c>
      <c r="R7" s="58" t="s">
        <v>490</v>
      </c>
      <c r="S7" s="167">
        <v>50000</v>
      </c>
      <c r="T7" s="168">
        <v>50000</v>
      </c>
      <c r="U7" s="167">
        <v>4</v>
      </c>
    </row>
    <row r="8" spans="1:21">
      <c r="A8" s="87"/>
      <c r="B8" s="92"/>
      <c r="C8" s="106" t="str">
        <f>IF(②申請書５!B7="","",②申請書５!B7)</f>
        <v/>
      </c>
      <c r="D8" s="92"/>
      <c r="E8" s="198"/>
      <c r="F8" s="199" t="str">
        <f>IF(②申請書５!I7="","",②申請書５!I7)</f>
        <v/>
      </c>
      <c r="G8" s="107"/>
      <c r="J8" s="39" t="s">
        <v>121</v>
      </c>
      <c r="K8" s="558" t="str">
        <f>⑥実績報告書1!Q52</f>
        <v/>
      </c>
      <c r="L8" s="558"/>
      <c r="M8" s="200">
        <f>SUMIF($A$4:$A$69,J8,$E$4:$E$69)</f>
        <v>0</v>
      </c>
      <c r="O8" s="59" t="s">
        <v>358</v>
      </c>
      <c r="P8" s="58" t="s">
        <v>449</v>
      </c>
      <c r="Q8" s="166" t="s">
        <v>451</v>
      </c>
      <c r="R8" s="58" t="s">
        <v>491</v>
      </c>
      <c r="S8" s="167">
        <v>2000</v>
      </c>
      <c r="T8" s="168">
        <v>2000</v>
      </c>
      <c r="U8" s="167">
        <v>5</v>
      </c>
    </row>
    <row r="9" spans="1:21">
      <c r="A9" s="87"/>
      <c r="B9" s="92"/>
      <c r="C9" s="106" t="str">
        <f>IF(②申請書５!B8="","",②申請書５!B8)</f>
        <v/>
      </c>
      <c r="D9" s="92"/>
      <c r="E9" s="198"/>
      <c r="F9" s="199" t="str">
        <f>IF(②申請書５!I8="","",②申請書５!I8)</f>
        <v/>
      </c>
      <c r="G9" s="107"/>
      <c r="J9" s="36" t="s">
        <v>3</v>
      </c>
      <c r="K9" s="462"/>
      <c r="L9" s="462"/>
      <c r="M9" s="200">
        <f>SUM(M4:M8)</f>
        <v>0</v>
      </c>
      <c r="O9" s="59" t="s">
        <v>358</v>
      </c>
      <c r="P9" s="58" t="s">
        <v>449</v>
      </c>
      <c r="Q9" s="166" t="s">
        <v>452</v>
      </c>
      <c r="R9" s="58" t="s">
        <v>492</v>
      </c>
      <c r="S9" s="167">
        <v>2000</v>
      </c>
      <c r="T9" s="168">
        <v>2000</v>
      </c>
      <c r="U9" s="167">
        <v>6</v>
      </c>
    </row>
    <row r="10" spans="1:21">
      <c r="A10" s="87"/>
      <c r="B10" s="92"/>
      <c r="C10" s="106" t="str">
        <f>IF(②申請書５!B9="","",②申請書５!B9)</f>
        <v/>
      </c>
      <c r="D10" s="92"/>
      <c r="E10" s="198"/>
      <c r="F10" s="199" t="str">
        <f>IF(②申請書５!I9="","",②申請書５!I9)</f>
        <v/>
      </c>
      <c r="G10" s="107"/>
      <c r="K10" s="559" t="s">
        <v>438</v>
      </c>
      <c r="L10" s="559"/>
      <c r="M10" s="559"/>
      <c r="O10" s="59" t="s">
        <v>358</v>
      </c>
      <c r="P10" s="58" t="s">
        <v>449</v>
      </c>
      <c r="Q10" s="166" t="s">
        <v>717</v>
      </c>
      <c r="R10" s="58" t="s">
        <v>716</v>
      </c>
      <c r="S10" s="167">
        <v>110000</v>
      </c>
      <c r="T10" s="168">
        <v>110000</v>
      </c>
      <c r="U10" s="167">
        <v>7</v>
      </c>
    </row>
    <row r="11" spans="1:21">
      <c r="A11" s="87"/>
      <c r="B11" s="92"/>
      <c r="C11" s="106" t="str">
        <f>IF(②申請書５!B10="","",②申請書５!B10)</f>
        <v/>
      </c>
      <c r="D11" s="92"/>
      <c r="E11" s="198"/>
      <c r="F11" s="199" t="str">
        <f>IF(②申請書５!I10="","",②申請書５!I10)</f>
        <v/>
      </c>
      <c r="G11" s="107"/>
      <c r="K11" s="559"/>
      <c r="L11" s="559"/>
      <c r="M11" s="559"/>
      <c r="O11" s="59" t="s">
        <v>359</v>
      </c>
      <c r="P11" s="58" t="s">
        <v>454</v>
      </c>
      <c r="Q11" s="166" t="s">
        <v>455</v>
      </c>
      <c r="R11" s="58" t="s">
        <v>493</v>
      </c>
      <c r="S11" s="167">
        <v>100000</v>
      </c>
      <c r="T11" s="168">
        <v>100000</v>
      </c>
      <c r="U11" s="167">
        <v>8</v>
      </c>
    </row>
    <row r="12" spans="1:21">
      <c r="A12" s="87"/>
      <c r="B12" s="92"/>
      <c r="C12" s="106" t="str">
        <f>IF(②申請書５!B11="","",②申請書５!B11)</f>
        <v/>
      </c>
      <c r="D12" s="92"/>
      <c r="E12" s="198"/>
      <c r="F12" s="199" t="str">
        <f>IF(②申請書５!I11="","",②申請書５!I11)</f>
        <v/>
      </c>
      <c r="G12" s="107"/>
      <c r="K12" s="559"/>
      <c r="L12" s="559"/>
      <c r="M12" s="559"/>
      <c r="O12" s="59" t="s">
        <v>359</v>
      </c>
      <c r="P12" s="58" t="s">
        <v>454</v>
      </c>
      <c r="Q12" s="166" t="s">
        <v>456</v>
      </c>
      <c r="R12" s="58" t="s">
        <v>494</v>
      </c>
      <c r="S12" s="167">
        <v>100000</v>
      </c>
      <c r="T12" s="168">
        <v>100000</v>
      </c>
      <c r="U12" s="167">
        <v>9</v>
      </c>
    </row>
    <row r="13" spans="1:21">
      <c r="A13" s="87"/>
      <c r="B13" s="92"/>
      <c r="C13" s="106" t="str">
        <f>IF(②申請書５!B12="","",②申請書５!B12)</f>
        <v/>
      </c>
      <c r="D13" s="92"/>
      <c r="E13" s="198"/>
      <c r="F13" s="199" t="str">
        <f>IF(②申請書５!I12="","",②申請書５!I12)</f>
        <v/>
      </c>
      <c r="G13" s="107"/>
      <c r="K13" s="29"/>
      <c r="O13" s="59" t="s">
        <v>359</v>
      </c>
      <c r="P13" s="58" t="s">
        <v>457</v>
      </c>
      <c r="Q13" s="166" t="s">
        <v>458</v>
      </c>
      <c r="R13" s="58" t="s">
        <v>495</v>
      </c>
      <c r="S13" s="167">
        <v>150000</v>
      </c>
      <c r="T13" s="168">
        <v>150000</v>
      </c>
      <c r="U13" s="167">
        <v>10</v>
      </c>
    </row>
    <row r="14" spans="1:21">
      <c r="A14" s="87"/>
      <c r="B14" s="92"/>
      <c r="C14" s="106" t="str">
        <f>IF(②申請書５!B13="","",②申請書５!B13)</f>
        <v/>
      </c>
      <c r="D14" s="92"/>
      <c r="E14" s="198"/>
      <c r="F14" s="199" t="str">
        <f>IF(②申請書５!I13="","",②申請書５!I13)</f>
        <v/>
      </c>
      <c r="G14" s="107"/>
      <c r="J14"/>
      <c r="O14" s="59" t="s">
        <v>359</v>
      </c>
      <c r="P14" s="58" t="s">
        <v>457</v>
      </c>
      <c r="Q14" s="166" t="s">
        <v>459</v>
      </c>
      <c r="R14" s="58" t="s">
        <v>496</v>
      </c>
      <c r="S14" s="167">
        <v>150000</v>
      </c>
      <c r="T14" s="168">
        <v>150000</v>
      </c>
      <c r="U14" s="167">
        <v>11</v>
      </c>
    </row>
    <row r="15" spans="1:21" ht="24">
      <c r="A15" s="87"/>
      <c r="B15" s="92"/>
      <c r="C15" s="106" t="str">
        <f>IF(②申請書５!B14="","",②申請書５!B14)</f>
        <v/>
      </c>
      <c r="D15" s="92"/>
      <c r="E15" s="198"/>
      <c r="F15" s="199" t="str">
        <f>IF(②申請書５!I14="","",②申請書５!I14)</f>
        <v/>
      </c>
      <c r="G15" s="107"/>
      <c r="I15" s="188"/>
      <c r="O15" s="59"/>
      <c r="P15" s="58"/>
      <c r="Q15" s="166"/>
      <c r="R15" s="58"/>
      <c r="S15" s="167"/>
      <c r="T15" s="168"/>
      <c r="U15" s="167"/>
    </row>
    <row r="16" spans="1:21">
      <c r="A16" s="87"/>
      <c r="B16" s="92"/>
      <c r="C16" s="106" t="str">
        <f>IF(②申請書５!B15="","",②申請書５!B15)</f>
        <v/>
      </c>
      <c r="D16" s="92"/>
      <c r="E16" s="198"/>
      <c r="F16" s="199" t="str">
        <f>IF(②申請書５!I15="","",②申請書５!I15)</f>
        <v/>
      </c>
      <c r="G16" s="107"/>
      <c r="O16" s="59"/>
      <c r="P16" s="58"/>
      <c r="Q16" s="166"/>
      <c r="R16" s="58"/>
      <c r="S16" s="167"/>
      <c r="T16" s="168"/>
      <c r="U16" s="167"/>
    </row>
    <row r="17" spans="1:21">
      <c r="A17" s="87"/>
      <c r="B17" s="92"/>
      <c r="C17" s="106" t="str">
        <f>IF(②申請書５!B16="","",②申請書５!B16)</f>
        <v/>
      </c>
      <c r="D17" s="92"/>
      <c r="E17" s="198"/>
      <c r="F17" s="199" t="str">
        <f>IF(②申請書５!I16="","",②申請書５!I16)</f>
        <v/>
      </c>
      <c r="G17" s="107"/>
      <c r="O17" s="59"/>
      <c r="P17" s="58"/>
      <c r="Q17" s="166"/>
      <c r="R17" s="58"/>
      <c r="S17" s="167"/>
      <c r="T17" s="168"/>
      <c r="U17" s="167"/>
    </row>
    <row r="18" spans="1:21">
      <c r="A18" s="87"/>
      <c r="B18" s="92"/>
      <c r="C18" s="106" t="str">
        <f>IF(②申請書５!B17="","",②申請書５!B17)</f>
        <v/>
      </c>
      <c r="D18" s="92"/>
      <c r="E18" s="198"/>
      <c r="F18" s="199" t="str">
        <f>IF(②申請書５!I17="","",②申請書５!I17)</f>
        <v/>
      </c>
      <c r="G18" s="107"/>
      <c r="O18" s="59"/>
      <c r="P18" s="58"/>
      <c r="Q18" s="166"/>
      <c r="R18" s="58"/>
      <c r="S18" s="167"/>
      <c r="T18" s="168"/>
      <c r="U18" s="167"/>
    </row>
    <row r="19" spans="1:21">
      <c r="A19" s="87"/>
      <c r="B19" s="92"/>
      <c r="C19" s="106" t="str">
        <f>IF(②申請書５!B18="","",②申請書５!B18)</f>
        <v/>
      </c>
      <c r="D19" s="92"/>
      <c r="E19" s="198"/>
      <c r="F19" s="199" t="str">
        <f>IF(②申請書５!I18="","",②申請書５!I18)</f>
        <v/>
      </c>
      <c r="G19" s="107"/>
      <c r="O19" s="59"/>
      <c r="P19" s="58"/>
      <c r="Q19" s="166"/>
      <c r="R19" s="58"/>
      <c r="S19" s="167"/>
      <c r="T19" s="168"/>
      <c r="U19" s="167"/>
    </row>
    <row r="20" spans="1:21">
      <c r="A20" s="87"/>
      <c r="B20" s="92"/>
      <c r="C20" s="106" t="str">
        <f>IF(②申請書５!B19="","",②申請書５!B19)</f>
        <v/>
      </c>
      <c r="D20" s="92"/>
      <c r="E20" s="198"/>
      <c r="F20" s="199" t="str">
        <f>IF(②申請書５!I19="","",②申請書５!I19)</f>
        <v/>
      </c>
      <c r="G20" s="107"/>
      <c r="O20" s="59"/>
      <c r="P20" s="58"/>
      <c r="Q20" s="166"/>
      <c r="R20" s="58"/>
      <c r="S20" s="167"/>
      <c r="T20" s="168"/>
      <c r="U20" s="167"/>
    </row>
    <row r="21" spans="1:21">
      <c r="A21" s="87"/>
      <c r="B21" s="92"/>
      <c r="C21" s="106" t="str">
        <f>IF(②申請書５!B20="","",②申請書５!B20)</f>
        <v/>
      </c>
      <c r="D21" s="92"/>
      <c r="E21" s="198"/>
      <c r="F21" s="199" t="str">
        <f>IF(②申請書５!I20="","",②申請書５!I20)</f>
        <v/>
      </c>
      <c r="G21" s="107"/>
      <c r="I21" s="89"/>
      <c r="O21" s="59"/>
      <c r="P21" s="58"/>
      <c r="Q21" s="166"/>
      <c r="R21" s="58"/>
      <c r="S21" s="167"/>
      <c r="T21" s="168"/>
      <c r="U21" s="167"/>
    </row>
    <row r="22" spans="1:21">
      <c r="A22" s="87"/>
      <c r="B22" s="92"/>
      <c r="C22" s="106" t="str">
        <f>IF(②申請書５!B21="","",②申請書５!B21)</f>
        <v/>
      </c>
      <c r="D22" s="92"/>
      <c r="E22" s="198"/>
      <c r="F22" s="199" t="str">
        <f>IF(②申請書５!I21="","",②申請書５!I21)</f>
        <v/>
      </c>
      <c r="G22" s="107"/>
      <c r="J22" s="72"/>
      <c r="K22" s="72"/>
      <c r="L22" s="72"/>
      <c r="M22" s="72"/>
      <c r="O22" s="59"/>
      <c r="P22" s="58"/>
      <c r="Q22" s="166"/>
      <c r="R22" s="58"/>
      <c r="S22" s="167"/>
      <c r="T22" s="168"/>
      <c r="U22" s="167"/>
    </row>
    <row r="23" spans="1:21">
      <c r="A23" s="87"/>
      <c r="B23" s="92"/>
      <c r="C23" s="106" t="str">
        <f>IF(②申請書５!B22="","",②申請書５!B22)</f>
        <v/>
      </c>
      <c r="D23" s="92"/>
      <c r="E23" s="198"/>
      <c r="F23" s="199" t="str">
        <f>IF(②申請書５!I22="","",②申請書５!I22)</f>
        <v/>
      </c>
      <c r="G23" s="107"/>
      <c r="I23" s="24"/>
      <c r="O23" s="59"/>
      <c r="P23" s="58"/>
      <c r="Q23" s="166"/>
      <c r="R23" s="58"/>
      <c r="S23" s="167"/>
      <c r="T23" s="168"/>
      <c r="U23" s="167"/>
    </row>
    <row r="24" spans="1:21">
      <c r="A24" s="87"/>
      <c r="B24" s="92"/>
      <c r="C24" s="106" t="str">
        <f>IF(②申請書５!B23="","",②申請書５!B23)</f>
        <v/>
      </c>
      <c r="D24" s="92"/>
      <c r="E24" s="198"/>
      <c r="F24" s="199" t="str">
        <f>IF(②申請書５!I23="","",②申請書５!I23)</f>
        <v/>
      </c>
      <c r="G24" s="107"/>
      <c r="O24" s="59"/>
      <c r="P24" s="58"/>
      <c r="Q24" s="166"/>
      <c r="R24" s="58"/>
      <c r="S24" s="167"/>
      <c r="T24" s="168"/>
      <c r="U24" s="167"/>
    </row>
    <row r="25" spans="1:21">
      <c r="A25" s="87"/>
      <c r="B25" s="92"/>
      <c r="C25" s="106" t="str">
        <f>IF(②申請書５!B24="","",②申請書５!B24)</f>
        <v/>
      </c>
      <c r="D25" s="92"/>
      <c r="E25" s="198"/>
      <c r="F25" s="199" t="str">
        <f>IF(②申請書５!I24="","",②申請書５!I24)</f>
        <v/>
      </c>
      <c r="G25" s="107"/>
      <c r="O25" s="59"/>
      <c r="P25" s="58"/>
      <c r="Q25" s="166"/>
      <c r="R25" s="58"/>
      <c r="S25" s="167"/>
      <c r="T25" s="168"/>
      <c r="U25" s="167"/>
    </row>
    <row r="26" spans="1:21">
      <c r="A26" s="87"/>
      <c r="B26" s="92"/>
      <c r="C26" s="106" t="str">
        <f>IF(②申請書５!B25="","",②申請書５!B25)</f>
        <v/>
      </c>
      <c r="D26" s="92"/>
      <c r="E26" s="198"/>
      <c r="F26" s="199" t="str">
        <f>IF(②申請書５!I25="","",②申請書５!I25)</f>
        <v/>
      </c>
      <c r="G26" s="107"/>
      <c r="J26"/>
      <c r="O26" s="59"/>
      <c r="P26" s="58"/>
      <c r="Q26" s="166"/>
      <c r="R26" s="58"/>
      <c r="S26" s="167"/>
      <c r="T26" s="168"/>
      <c r="U26" s="167"/>
    </row>
    <row r="27" spans="1:21">
      <c r="A27" s="87"/>
      <c r="B27" s="92"/>
      <c r="C27" s="106" t="str">
        <f>IF(②申請書５!B26="","",②申請書５!B26)</f>
        <v/>
      </c>
      <c r="D27" s="92"/>
      <c r="E27" s="198"/>
      <c r="F27" s="199" t="str">
        <f>IF(②申請書５!I26="","",②申請書５!I26)</f>
        <v/>
      </c>
      <c r="G27" s="107"/>
      <c r="I27" s="140"/>
      <c r="J27" s="140"/>
      <c r="K27" s="140"/>
      <c r="L27" s="140"/>
      <c r="M27" s="140"/>
      <c r="O27" s="59"/>
      <c r="P27" s="58"/>
      <c r="Q27" s="166"/>
      <c r="R27" s="58"/>
      <c r="S27" s="167"/>
      <c r="T27" s="168"/>
      <c r="U27" s="167"/>
    </row>
    <row r="28" spans="1:21">
      <c r="A28" s="87"/>
      <c r="B28" s="92"/>
      <c r="C28" s="106" t="str">
        <f>IF(②申請書５!B27="","",②申請書５!B27)</f>
        <v/>
      </c>
      <c r="D28" s="92"/>
      <c r="E28" s="198"/>
      <c r="F28" s="199" t="str">
        <f>IF(②申請書５!I27="","",②申請書５!I27)</f>
        <v/>
      </c>
      <c r="G28" s="107"/>
      <c r="I28" s="140"/>
      <c r="J28" s="140"/>
      <c r="K28" s="140"/>
      <c r="L28" s="140"/>
      <c r="M28" s="140"/>
      <c r="O28" s="59"/>
      <c r="P28" s="58"/>
      <c r="Q28" s="166"/>
      <c r="R28" s="58"/>
      <c r="S28" s="167"/>
      <c r="T28" s="168"/>
      <c r="U28" s="167"/>
    </row>
    <row r="29" spans="1:21">
      <c r="A29" s="87"/>
      <c r="B29" s="92"/>
      <c r="C29" s="106" t="str">
        <f>IF(②申請書５!B28="","",②申請書５!B28)</f>
        <v/>
      </c>
      <c r="D29" s="92"/>
      <c r="E29" s="198"/>
      <c r="F29" s="199" t="str">
        <f>IF(②申請書５!I28="","",②申請書５!I28)</f>
        <v/>
      </c>
      <c r="G29" s="107"/>
      <c r="I29" s="140"/>
      <c r="J29" s="140"/>
      <c r="K29" s="140"/>
      <c r="L29" s="140"/>
      <c r="M29" s="140"/>
      <c r="O29" s="59"/>
      <c r="P29" s="58"/>
      <c r="Q29" s="166"/>
      <c r="R29" s="58"/>
      <c r="S29" s="167"/>
      <c r="T29" s="168"/>
      <c r="U29" s="167"/>
    </row>
    <row r="30" spans="1:21">
      <c r="A30" s="87"/>
      <c r="B30" s="92"/>
      <c r="C30" s="106" t="str">
        <f>IF(②申請書５!B29="","",②申請書５!B29)</f>
        <v/>
      </c>
      <c r="D30" s="92"/>
      <c r="E30" s="198"/>
      <c r="F30" s="199" t="str">
        <f>IF(②申請書５!I29="","",②申請書５!I29)</f>
        <v/>
      </c>
      <c r="G30" s="107"/>
      <c r="I30" s="140"/>
      <c r="J30" s="140"/>
      <c r="K30" s="140"/>
      <c r="L30" s="140"/>
      <c r="M30" s="140"/>
      <c r="O30" s="59"/>
      <c r="P30" s="58"/>
      <c r="Q30" s="166"/>
      <c r="R30" s="58"/>
      <c r="S30" s="167"/>
      <c r="T30" s="168"/>
      <c r="U30" s="167"/>
    </row>
    <row r="31" spans="1:21">
      <c r="A31" s="87"/>
      <c r="B31" s="92"/>
      <c r="C31" s="106" t="str">
        <f>IF(②申請書５!B30="","",②申請書５!B30)</f>
        <v/>
      </c>
      <c r="D31" s="92"/>
      <c r="E31" s="198"/>
      <c r="F31" s="199" t="str">
        <f>IF(②申請書５!I30="","",②申請書５!I30)</f>
        <v/>
      </c>
      <c r="G31" s="107"/>
      <c r="O31" s="59"/>
      <c r="P31" s="58"/>
      <c r="Q31" s="166"/>
      <c r="R31" s="58"/>
      <c r="S31" s="167"/>
      <c r="T31" s="168"/>
      <c r="U31" s="167"/>
    </row>
    <row r="32" spans="1:21">
      <c r="A32" s="87"/>
      <c r="B32" s="92"/>
      <c r="C32" s="106" t="str">
        <f>IF(②申請書５!B31="","",②申請書５!B31)</f>
        <v/>
      </c>
      <c r="D32" s="92"/>
      <c r="E32" s="198"/>
      <c r="F32" s="199" t="str">
        <f>IF(②申請書５!I31="","",②申請書５!I31)</f>
        <v/>
      </c>
      <c r="G32" s="107"/>
      <c r="O32" s="59"/>
      <c r="P32" s="58"/>
      <c r="Q32" s="166"/>
      <c r="R32" s="58"/>
      <c r="S32" s="167"/>
      <c r="T32" s="168"/>
      <c r="U32" s="167"/>
    </row>
    <row r="33" spans="1:21">
      <c r="A33" s="87"/>
      <c r="B33" s="92"/>
      <c r="C33" s="106" t="str">
        <f>IF(②申請書５!B32="","",②申請書５!B32)</f>
        <v/>
      </c>
      <c r="D33" s="92"/>
      <c r="E33" s="198"/>
      <c r="F33" s="199" t="str">
        <f>IF(②申請書５!I32="","",②申請書５!I32)</f>
        <v/>
      </c>
      <c r="G33" s="107"/>
      <c r="O33" s="59"/>
      <c r="P33" s="58"/>
      <c r="Q33" s="166"/>
      <c r="R33" s="58"/>
      <c r="S33" s="167"/>
      <c r="T33" s="168"/>
      <c r="U33" s="167"/>
    </row>
    <row r="34" spans="1:21">
      <c r="A34" s="87"/>
      <c r="B34" s="92"/>
      <c r="C34" s="106" t="str">
        <f>IF(②申請書５!B33="","",②申請書５!B33)</f>
        <v/>
      </c>
      <c r="D34" s="92"/>
      <c r="E34" s="198"/>
      <c r="F34" s="199" t="str">
        <f>IF(②申請書５!I33="","",②申請書５!I33)</f>
        <v/>
      </c>
      <c r="G34" s="107"/>
      <c r="O34" s="59"/>
      <c r="P34" s="58"/>
      <c r="Q34" s="166"/>
      <c r="R34" s="58"/>
      <c r="S34" s="167"/>
      <c r="T34" s="168"/>
      <c r="U34" s="167"/>
    </row>
    <row r="35" spans="1:21">
      <c r="A35" s="87"/>
      <c r="B35" s="92"/>
      <c r="C35" s="106" t="str">
        <f>IF(②申請書５!B34="","",②申請書５!B34)</f>
        <v/>
      </c>
      <c r="D35" s="92"/>
      <c r="E35" s="198"/>
      <c r="F35" s="199" t="str">
        <f>IF(②申請書５!I34="","",②申請書５!I34)</f>
        <v/>
      </c>
      <c r="G35" s="107"/>
      <c r="O35" s="59"/>
      <c r="P35" s="58"/>
      <c r="Q35" s="166"/>
      <c r="R35" s="58"/>
      <c r="S35" s="167"/>
      <c r="T35" s="168"/>
      <c r="U35" s="167"/>
    </row>
    <row r="36" spans="1:21">
      <c r="A36" s="87"/>
      <c r="B36" s="92"/>
      <c r="C36" s="106" t="str">
        <f>IF(②申請書５!B35="","",②申請書５!B35)</f>
        <v/>
      </c>
      <c r="D36" s="92"/>
      <c r="E36" s="198"/>
      <c r="F36" s="199" t="str">
        <f>IF(②申請書５!I35="","",②申請書５!I35)</f>
        <v/>
      </c>
      <c r="G36" s="107"/>
      <c r="O36" s="59"/>
      <c r="P36" s="58"/>
      <c r="Q36" s="166"/>
      <c r="R36" s="58"/>
      <c r="S36" s="167"/>
      <c r="T36" s="168"/>
      <c r="U36" s="167"/>
    </row>
    <row r="37" spans="1:21">
      <c r="A37" s="87"/>
      <c r="B37" s="92"/>
      <c r="C37" s="106" t="str">
        <f>IF(②申請書５!B36="","",②申請書５!B36)</f>
        <v/>
      </c>
      <c r="D37" s="92"/>
      <c r="E37" s="198"/>
      <c r="F37" s="199" t="str">
        <f>IF(②申請書５!I36="","",②申請書５!I36)</f>
        <v/>
      </c>
      <c r="G37" s="107"/>
      <c r="O37" s="59"/>
      <c r="P37" s="58"/>
      <c r="Q37" s="166"/>
      <c r="R37" s="58"/>
      <c r="S37" s="167"/>
      <c r="T37" s="168"/>
      <c r="U37" s="167"/>
    </row>
    <row r="38" spans="1:21">
      <c r="A38" s="87"/>
      <c r="B38" s="92"/>
      <c r="C38" s="106" t="str">
        <f>IF(②申請書５!B37="","",②申請書５!B37)</f>
        <v/>
      </c>
      <c r="D38" s="92"/>
      <c r="E38" s="198"/>
      <c r="F38" s="199" t="str">
        <f>IF(②申請書５!I37="","",②申請書５!I37)</f>
        <v/>
      </c>
      <c r="G38" s="107"/>
      <c r="O38" s="59"/>
      <c r="P38" s="58"/>
      <c r="Q38" s="166"/>
      <c r="R38" s="58"/>
      <c r="S38" s="167"/>
      <c r="T38" s="168"/>
      <c r="U38" s="167"/>
    </row>
    <row r="39" spans="1:21">
      <c r="A39" s="87"/>
      <c r="B39" s="92"/>
      <c r="C39" s="106" t="str">
        <f>IF(②申請書５!B38="","",②申請書５!B38)</f>
        <v/>
      </c>
      <c r="D39" s="92"/>
      <c r="E39" s="198"/>
      <c r="F39" s="199" t="str">
        <f>IF(②申請書５!I38="","",②申請書５!I38)</f>
        <v/>
      </c>
      <c r="G39" s="107"/>
      <c r="O39" s="59"/>
      <c r="P39" s="58"/>
      <c r="Q39" s="166"/>
      <c r="R39" s="58"/>
      <c r="S39" s="167"/>
      <c r="T39" s="168"/>
      <c r="U39" s="167"/>
    </row>
    <row r="40" spans="1:21">
      <c r="A40" s="87"/>
      <c r="B40" s="92"/>
      <c r="C40" s="106" t="str">
        <f>IF(②申請書５!B39="","",②申請書５!B39)</f>
        <v/>
      </c>
      <c r="D40" s="92"/>
      <c r="E40" s="198"/>
      <c r="F40" s="199" t="str">
        <f>IF(②申請書５!I39="","",②申請書５!I39)</f>
        <v/>
      </c>
      <c r="G40" s="107"/>
      <c r="O40" s="59"/>
      <c r="P40" s="58"/>
      <c r="Q40" s="166"/>
      <c r="R40" s="58"/>
      <c r="S40" s="167"/>
      <c r="T40" s="168"/>
      <c r="U40" s="167"/>
    </row>
    <row r="41" spans="1:21">
      <c r="A41" s="87"/>
      <c r="B41" s="92"/>
      <c r="C41" s="106" t="str">
        <f>IF(②申請書５!B40="","",②申請書５!B40)</f>
        <v/>
      </c>
      <c r="D41" s="92"/>
      <c r="E41" s="198"/>
      <c r="F41" s="199" t="str">
        <f>IF(②申請書５!I40="","",②申請書５!I40)</f>
        <v/>
      </c>
      <c r="G41" s="107"/>
      <c r="O41" s="59"/>
      <c r="P41" s="58"/>
      <c r="Q41" s="166"/>
      <c r="R41" s="58"/>
      <c r="S41" s="167"/>
      <c r="T41" s="168"/>
      <c r="U41" s="167"/>
    </row>
    <row r="42" spans="1:21">
      <c r="A42" s="87"/>
      <c r="B42" s="92"/>
      <c r="C42" s="106" t="str">
        <f>IF(②申請書５!B41="","",②申請書５!B41)</f>
        <v/>
      </c>
      <c r="D42" s="92"/>
      <c r="E42" s="198"/>
      <c r="F42" s="199" t="str">
        <f>IF(②申請書５!I41="","",②申請書５!I41)</f>
        <v/>
      </c>
      <c r="G42" s="107"/>
      <c r="O42" s="59"/>
      <c r="P42" s="58"/>
      <c r="Q42" s="166"/>
      <c r="R42" s="58"/>
      <c r="S42" s="167"/>
      <c r="T42" s="168"/>
      <c r="U42" s="167"/>
    </row>
    <row r="43" spans="1:21">
      <c r="A43" s="87"/>
      <c r="B43" s="92"/>
      <c r="C43" s="106" t="str">
        <f>IF(②申請書５!B42="","",②申請書５!B42)</f>
        <v/>
      </c>
      <c r="D43" s="92"/>
      <c r="E43" s="198"/>
      <c r="F43" s="199" t="str">
        <f>IF(②申請書５!I42="","",②申請書５!I42)</f>
        <v/>
      </c>
      <c r="G43" s="107"/>
      <c r="O43" s="59"/>
      <c r="P43" s="58"/>
      <c r="Q43" s="166"/>
      <c r="R43" s="58"/>
      <c r="S43" s="167"/>
      <c r="T43" s="168"/>
      <c r="U43" s="167"/>
    </row>
    <row r="44" spans="1:21">
      <c r="A44" s="87"/>
      <c r="B44" s="92"/>
      <c r="C44" s="106" t="str">
        <f>IF(②申請書５!B43="","",②申請書５!B43)</f>
        <v/>
      </c>
      <c r="D44" s="92"/>
      <c r="E44" s="198"/>
      <c r="F44" s="199" t="str">
        <f>IF(②申請書５!I43="","",②申請書５!I43)</f>
        <v/>
      </c>
      <c r="G44" s="107"/>
      <c r="O44" s="59"/>
      <c r="P44" s="58"/>
      <c r="Q44" s="166"/>
      <c r="R44" s="58"/>
      <c r="S44" s="167"/>
      <c r="T44" s="168"/>
      <c r="U44" s="167"/>
    </row>
    <row r="45" spans="1:21">
      <c r="A45" s="87"/>
      <c r="B45" s="92"/>
      <c r="C45" s="106" t="str">
        <f>IF(②申請書５!B44="","",②申請書５!B44)</f>
        <v/>
      </c>
      <c r="D45" s="92"/>
      <c r="E45" s="198"/>
      <c r="F45" s="199" t="str">
        <f>IF(②申請書５!I44="","",②申請書５!I44)</f>
        <v/>
      </c>
      <c r="G45" s="107"/>
      <c r="O45" s="59"/>
      <c r="P45" s="58"/>
      <c r="Q45" s="166"/>
      <c r="R45" s="58"/>
      <c r="S45" s="167"/>
      <c r="T45" s="168"/>
      <c r="U45" s="167"/>
    </row>
    <row r="46" spans="1:21">
      <c r="A46" s="87"/>
      <c r="B46" s="92"/>
      <c r="C46" s="106" t="str">
        <f>IF(②申請書５!B45="","",②申請書５!B45)</f>
        <v/>
      </c>
      <c r="D46" s="92"/>
      <c r="E46" s="198"/>
      <c r="F46" s="199" t="str">
        <f>IF(②申請書５!I45="","",②申請書５!I45)</f>
        <v/>
      </c>
      <c r="G46" s="107"/>
      <c r="O46" s="59"/>
      <c r="P46" s="58"/>
      <c r="Q46" s="166"/>
      <c r="R46" s="58"/>
      <c r="S46" s="167"/>
      <c r="T46" s="168"/>
      <c r="U46" s="167"/>
    </row>
    <row r="47" spans="1:21">
      <c r="A47" s="87"/>
      <c r="B47" s="92"/>
      <c r="C47" s="106" t="str">
        <f>IF(②申請書５!B46="","",②申請書５!B46)</f>
        <v/>
      </c>
      <c r="D47" s="92"/>
      <c r="E47" s="198"/>
      <c r="F47" s="199" t="str">
        <f>IF(②申請書５!I46="","",②申請書５!I46)</f>
        <v/>
      </c>
      <c r="G47" s="107"/>
      <c r="O47" s="59"/>
      <c r="P47" s="58"/>
      <c r="Q47" s="166"/>
      <c r="R47" s="58"/>
      <c r="S47" s="167"/>
      <c r="T47" s="168"/>
      <c r="U47" s="167"/>
    </row>
    <row r="48" spans="1:21">
      <c r="A48" s="87"/>
      <c r="B48" s="92"/>
      <c r="C48" s="106" t="str">
        <f>IF(②申請書５!B47="","",②申請書５!B47)</f>
        <v/>
      </c>
      <c r="D48" s="92"/>
      <c r="E48" s="198"/>
      <c r="F48" s="199" t="str">
        <f>IF(②申請書５!I47="","",②申請書５!I47)</f>
        <v/>
      </c>
      <c r="G48" s="107"/>
      <c r="O48" s="59"/>
      <c r="P48" s="58"/>
      <c r="Q48" s="166"/>
      <c r="R48" s="58"/>
      <c r="S48" s="167"/>
      <c r="T48" s="168"/>
      <c r="U48" s="167"/>
    </row>
    <row r="49" spans="1:21">
      <c r="A49" s="87"/>
      <c r="B49" s="92"/>
      <c r="C49" s="106" t="str">
        <f>IF(②申請書５!B48="","",②申請書５!B48)</f>
        <v/>
      </c>
      <c r="D49" s="92"/>
      <c r="E49" s="198"/>
      <c r="F49" s="199" t="str">
        <f>IF(②申請書５!I48="","",②申請書５!I48)</f>
        <v/>
      </c>
      <c r="G49" s="107"/>
      <c r="O49" s="59"/>
      <c r="P49" s="58"/>
      <c r="Q49" s="166"/>
      <c r="R49" s="58"/>
      <c r="S49" s="167"/>
      <c r="T49" s="168"/>
      <c r="U49" s="167"/>
    </row>
    <row r="50" spans="1:21">
      <c r="A50" s="87"/>
      <c r="B50" s="92"/>
      <c r="C50" s="106" t="str">
        <f>IF(②申請書５!B49="","",②申請書５!B49)</f>
        <v/>
      </c>
      <c r="D50" s="92"/>
      <c r="E50" s="198"/>
      <c r="F50" s="199" t="str">
        <f>IF(②申請書５!I49="","",②申請書５!I49)</f>
        <v/>
      </c>
      <c r="G50" s="107"/>
      <c r="O50" s="59"/>
      <c r="P50" s="58"/>
      <c r="Q50" s="166"/>
      <c r="R50" s="58"/>
      <c r="S50" s="167"/>
      <c r="T50" s="168"/>
      <c r="U50" s="167"/>
    </row>
    <row r="51" spans="1:21">
      <c r="A51" s="87"/>
      <c r="B51" s="92"/>
      <c r="C51" s="106" t="str">
        <f>IF(②申請書５!B50="","",②申請書５!B50)</f>
        <v/>
      </c>
      <c r="D51" s="92"/>
      <c r="E51" s="198"/>
      <c r="F51" s="199" t="str">
        <f>IF(②申請書５!I50="","",②申請書５!I50)</f>
        <v/>
      </c>
      <c r="G51" s="107"/>
      <c r="O51" s="59"/>
      <c r="P51" s="58"/>
      <c r="Q51" s="166"/>
      <c r="R51" s="58"/>
      <c r="S51" s="167"/>
      <c r="T51" s="168"/>
      <c r="U51" s="167"/>
    </row>
    <row r="52" spans="1:21">
      <c r="A52" s="87"/>
      <c r="B52" s="92"/>
      <c r="C52" s="106" t="str">
        <f>IF(②申請書５!B51="","",②申請書５!B51)</f>
        <v/>
      </c>
      <c r="D52" s="92"/>
      <c r="E52" s="198"/>
      <c r="F52" s="199" t="str">
        <f>IF(②申請書５!I51="","",②申請書５!I51)</f>
        <v/>
      </c>
      <c r="G52" s="107"/>
      <c r="O52" s="59"/>
      <c r="P52" s="58"/>
      <c r="Q52" s="166"/>
      <c r="R52" s="58"/>
      <c r="S52" s="167"/>
      <c r="T52" s="168"/>
      <c r="U52" s="167"/>
    </row>
    <row r="53" spans="1:21">
      <c r="A53" s="87"/>
      <c r="B53" s="92"/>
      <c r="C53" s="106" t="str">
        <f>IF(②申請書５!B52="","",②申請書５!B52)</f>
        <v/>
      </c>
      <c r="D53" s="92"/>
      <c r="E53" s="198"/>
      <c r="F53" s="199" t="str">
        <f>IF(②申請書５!I52="","",②申請書５!I52)</f>
        <v/>
      </c>
      <c r="G53" s="107"/>
      <c r="O53" s="59"/>
      <c r="P53" s="58"/>
      <c r="Q53" s="166"/>
      <c r="R53" s="58"/>
      <c r="S53" s="167"/>
      <c r="T53" s="168"/>
      <c r="U53" s="167"/>
    </row>
    <row r="54" spans="1:21">
      <c r="A54" s="87"/>
      <c r="B54" s="92"/>
      <c r="C54" s="106" t="str">
        <f>IF(②申請書５!B53="","",②申請書５!B53)</f>
        <v/>
      </c>
      <c r="D54" s="92"/>
      <c r="E54" s="198"/>
      <c r="F54" s="199" t="str">
        <f>IF(②申請書５!I53="","",②申請書５!I53)</f>
        <v/>
      </c>
      <c r="G54" s="107"/>
      <c r="O54" s="59"/>
      <c r="P54" s="58"/>
      <c r="Q54" s="166"/>
      <c r="R54" s="58"/>
      <c r="S54" s="167"/>
      <c r="T54" s="168"/>
      <c r="U54" s="167"/>
    </row>
    <row r="55" spans="1:21">
      <c r="A55" s="87"/>
      <c r="B55" s="92"/>
      <c r="C55" s="106" t="str">
        <f>IF(②申請書５!B54="","",②申請書５!B54)</f>
        <v/>
      </c>
      <c r="D55" s="92"/>
      <c r="E55" s="198"/>
      <c r="F55" s="199" t="str">
        <f>IF(②申請書５!I54="","",②申請書５!I54)</f>
        <v/>
      </c>
      <c r="G55" s="107"/>
      <c r="O55" s="59"/>
      <c r="P55" s="58"/>
      <c r="Q55" s="166"/>
      <c r="R55" s="58"/>
      <c r="S55" s="167"/>
      <c r="T55" s="168"/>
      <c r="U55" s="167"/>
    </row>
    <row r="56" spans="1:21">
      <c r="A56" s="87"/>
      <c r="B56" s="92"/>
      <c r="C56" s="106" t="str">
        <f>IF(②申請書５!B55="","",②申請書５!B55)</f>
        <v/>
      </c>
      <c r="D56" s="92"/>
      <c r="E56" s="198"/>
      <c r="F56" s="199" t="str">
        <f>IF(②申請書５!I55="","",②申請書５!I55)</f>
        <v/>
      </c>
      <c r="G56" s="107"/>
      <c r="O56" s="59"/>
      <c r="P56" s="58"/>
      <c r="Q56" s="166"/>
      <c r="R56" s="58"/>
      <c r="S56" s="167"/>
      <c r="T56" s="168"/>
      <c r="U56" s="167"/>
    </row>
    <row r="57" spans="1:21">
      <c r="A57" s="87"/>
      <c r="B57" s="92"/>
      <c r="C57" s="106" t="str">
        <f>IF(②申請書５!B56="","",②申請書５!B56)</f>
        <v/>
      </c>
      <c r="D57" s="92"/>
      <c r="E57" s="198"/>
      <c r="F57" s="199" t="str">
        <f>IF(②申請書５!I56="","",②申請書５!I56)</f>
        <v/>
      </c>
      <c r="G57" s="107"/>
      <c r="O57" s="59"/>
      <c r="P57" s="58"/>
      <c r="Q57" s="166"/>
      <c r="R57" s="58"/>
      <c r="S57" s="167"/>
      <c r="T57" s="168"/>
      <c r="U57" s="167"/>
    </row>
    <row r="58" spans="1:21">
      <c r="A58" s="87"/>
      <c r="B58" s="92"/>
      <c r="C58" s="106" t="str">
        <f>IF(②申請書５!B57="","",②申請書５!B57)</f>
        <v/>
      </c>
      <c r="D58" s="92"/>
      <c r="E58" s="198"/>
      <c r="F58" s="199" t="str">
        <f>IF(②申請書５!I57="","",②申請書５!I57)</f>
        <v/>
      </c>
      <c r="G58" s="107"/>
      <c r="O58" s="59"/>
      <c r="P58" s="58"/>
      <c r="Q58" s="166"/>
      <c r="R58" s="58"/>
      <c r="S58" s="167"/>
      <c r="T58" s="168"/>
      <c r="U58" s="167"/>
    </row>
    <row r="59" spans="1:21">
      <c r="A59" s="87"/>
      <c r="B59" s="92"/>
      <c r="C59" s="106" t="str">
        <f>IF(②申請書５!B58="","",②申請書５!B58)</f>
        <v/>
      </c>
      <c r="D59" s="92"/>
      <c r="E59" s="198"/>
      <c r="F59" s="199" t="str">
        <f>IF(②申請書５!I58="","",②申請書５!I58)</f>
        <v/>
      </c>
      <c r="G59" s="107"/>
      <c r="O59" s="59"/>
      <c r="P59" s="58"/>
      <c r="Q59" s="166"/>
      <c r="R59" s="58"/>
      <c r="S59" s="167"/>
      <c r="T59" s="168"/>
      <c r="U59" s="167"/>
    </row>
    <row r="60" spans="1:21">
      <c r="A60" s="87"/>
      <c r="B60" s="92"/>
      <c r="C60" s="106" t="str">
        <f>IF(②申請書５!B59="","",②申請書５!B59)</f>
        <v/>
      </c>
      <c r="D60" s="92"/>
      <c r="E60" s="198"/>
      <c r="F60" s="199" t="str">
        <f>IF(②申請書５!I59="","",②申請書５!I59)</f>
        <v/>
      </c>
      <c r="G60" s="107"/>
      <c r="O60" s="59"/>
      <c r="P60" s="58"/>
      <c r="Q60" s="166"/>
      <c r="R60" s="58"/>
      <c r="S60" s="167"/>
      <c r="T60" s="168"/>
      <c r="U60" s="167"/>
    </row>
    <row r="61" spans="1:21">
      <c r="A61" s="87"/>
      <c r="B61" s="92"/>
      <c r="C61" s="106" t="str">
        <f>IF(②申請書５!B60="","",②申請書５!B60)</f>
        <v/>
      </c>
      <c r="D61" s="92"/>
      <c r="E61" s="198"/>
      <c r="F61" s="199" t="str">
        <f>IF(②申請書５!I60="","",②申請書５!I60)</f>
        <v/>
      </c>
      <c r="G61" s="107"/>
      <c r="O61" s="59"/>
      <c r="P61" s="58"/>
      <c r="Q61" s="166"/>
      <c r="R61" s="58"/>
      <c r="S61" s="167"/>
      <c r="T61" s="168"/>
      <c r="U61" s="167"/>
    </row>
    <row r="62" spans="1:21">
      <c r="A62" s="87"/>
      <c r="B62" s="92"/>
      <c r="C62" s="106" t="str">
        <f>IF(②申請書５!B61="","",②申請書５!B61)</f>
        <v/>
      </c>
      <c r="D62" s="92"/>
      <c r="E62" s="198"/>
      <c r="F62" s="199" t="str">
        <f>IF(②申請書５!I61="","",②申請書５!I61)</f>
        <v/>
      </c>
      <c r="G62" s="107"/>
      <c r="O62" s="59"/>
      <c r="P62" s="58"/>
      <c r="Q62" s="166"/>
      <c r="R62" s="58"/>
      <c r="S62" s="167"/>
      <c r="T62" s="168"/>
      <c r="U62" s="167"/>
    </row>
    <row r="63" spans="1:21">
      <c r="A63" s="87"/>
      <c r="B63" s="92"/>
      <c r="C63" s="106" t="str">
        <f>IF(②申請書５!B62="","",②申請書５!B62)</f>
        <v/>
      </c>
      <c r="D63" s="92"/>
      <c r="E63" s="198"/>
      <c r="F63" s="199" t="str">
        <f>IF(②申請書５!I62="","",②申請書５!I62)</f>
        <v/>
      </c>
      <c r="G63" s="107"/>
      <c r="O63" s="59"/>
      <c r="P63" s="58"/>
      <c r="Q63" s="166"/>
      <c r="R63" s="58"/>
      <c r="S63" s="167"/>
      <c r="T63" s="168"/>
      <c r="U63" s="167"/>
    </row>
    <row r="64" spans="1:21">
      <c r="A64" s="87"/>
      <c r="B64" s="92"/>
      <c r="C64" s="106" t="str">
        <f>IF(②申請書５!B63="","",②申請書５!B63)</f>
        <v/>
      </c>
      <c r="D64" s="92"/>
      <c r="E64" s="198"/>
      <c r="F64" s="199" t="str">
        <f>IF(②申請書５!I63="","",②申請書５!I63)</f>
        <v/>
      </c>
      <c r="G64" s="107"/>
      <c r="O64" s="59"/>
      <c r="P64" s="58"/>
      <c r="Q64" s="166"/>
      <c r="R64" s="58"/>
      <c r="S64" s="167"/>
      <c r="T64" s="168"/>
      <c r="U64" s="167"/>
    </row>
    <row r="65" spans="1:21">
      <c r="A65" s="87"/>
      <c r="B65" s="92"/>
      <c r="C65" s="106" t="str">
        <f>IF(②申請書５!B64="","",②申請書５!B64)</f>
        <v/>
      </c>
      <c r="D65" s="92"/>
      <c r="E65" s="198"/>
      <c r="F65" s="199" t="str">
        <f>IF(②申請書５!I64="","",②申請書５!I64)</f>
        <v/>
      </c>
      <c r="G65" s="107"/>
      <c r="O65" s="59"/>
      <c r="P65" s="58"/>
      <c r="Q65" s="166"/>
      <c r="R65" s="58"/>
      <c r="S65" s="167"/>
      <c r="T65" s="168"/>
      <c r="U65" s="167"/>
    </row>
    <row r="66" spans="1:21">
      <c r="A66" s="87"/>
      <c r="B66" s="92"/>
      <c r="C66" s="106" t="str">
        <f>IF(②申請書５!B65="","",②申請書５!B65)</f>
        <v/>
      </c>
      <c r="D66" s="92"/>
      <c r="E66" s="198"/>
      <c r="F66" s="199" t="str">
        <f>IF(②申請書５!I65="","",②申請書５!I65)</f>
        <v/>
      </c>
      <c r="G66" s="107"/>
      <c r="O66" s="59"/>
      <c r="P66" s="58"/>
      <c r="Q66" s="166"/>
      <c r="R66" s="58"/>
      <c r="S66" s="167"/>
      <c r="T66" s="168"/>
      <c r="U66" s="167"/>
    </row>
    <row r="67" spans="1:21">
      <c r="A67" s="87"/>
      <c r="B67" s="92"/>
      <c r="C67" s="106" t="str">
        <f>IF(②申請書５!B66="","",②申請書５!B66)</f>
        <v/>
      </c>
      <c r="D67" s="92"/>
      <c r="E67" s="198"/>
      <c r="F67" s="199" t="str">
        <f>IF(②申請書５!I66="","",②申請書５!I66)</f>
        <v/>
      </c>
      <c r="G67" s="107"/>
      <c r="O67" s="59"/>
      <c r="P67" s="58"/>
      <c r="Q67" s="166"/>
      <c r="R67" s="58"/>
      <c r="S67" s="167"/>
      <c r="T67" s="168"/>
      <c r="U67" s="167"/>
    </row>
    <row r="68" spans="1:21">
      <c r="A68" s="87"/>
      <c r="B68" s="92"/>
      <c r="C68" s="106" t="str">
        <f>IF(②申請書５!B67="","",②申請書５!B67)</f>
        <v/>
      </c>
      <c r="D68" s="92"/>
      <c r="E68" s="198"/>
      <c r="F68" s="199" t="str">
        <f>IF(②申請書５!I67="","",②申請書５!I67)</f>
        <v/>
      </c>
      <c r="G68" s="107"/>
      <c r="O68" s="59"/>
      <c r="P68" s="58"/>
      <c r="Q68" s="166"/>
      <c r="R68" s="58"/>
      <c r="S68" s="167"/>
      <c r="T68" s="168"/>
      <c r="U68" s="167"/>
    </row>
    <row r="69" spans="1:21">
      <c r="A69" s="87"/>
      <c r="B69" s="92"/>
      <c r="C69" s="106" t="str">
        <f>IF(②申請書５!B68="","",②申請書５!B68)</f>
        <v/>
      </c>
      <c r="D69" s="92"/>
      <c r="E69" s="198"/>
      <c r="F69" s="199" t="str">
        <f>IF(②申請書５!I68="","",②申請書５!I68)</f>
        <v/>
      </c>
      <c r="G69" s="107"/>
      <c r="O69" s="59"/>
      <c r="P69" s="58"/>
      <c r="Q69" s="166"/>
      <c r="R69" s="58"/>
      <c r="S69" s="167"/>
      <c r="T69" s="168"/>
      <c r="U69" s="167"/>
    </row>
    <row r="70" spans="1:21" ht="18.75" customHeight="1">
      <c r="A70" s="108" t="s">
        <v>437</v>
      </c>
      <c r="B70" s="28"/>
      <c r="C70" s="60"/>
      <c r="D70" s="109" t="s">
        <v>204</v>
      </c>
      <c r="E70" s="197">
        <f>SUM(E4:E69)</f>
        <v>0</v>
      </c>
      <c r="F70" s="196">
        <f>SUM(F4:F69)</f>
        <v>0</v>
      </c>
      <c r="G70" s="60"/>
      <c r="O70" s="108" t="s">
        <v>434</v>
      </c>
      <c r="P70" s="28"/>
      <c r="Q70" s="60"/>
      <c r="R70" s="109" t="s">
        <v>204</v>
      </c>
      <c r="S70" s="110">
        <f>SUM(S4:S69)</f>
        <v>810844</v>
      </c>
      <c r="T70" s="110">
        <f>SUM(T4:T69)</f>
        <v>810844</v>
      </c>
      <c r="U70" s="60"/>
    </row>
    <row r="72" spans="1:21">
      <c r="A72" s="22" t="s">
        <v>595</v>
      </c>
      <c r="O72" s="22" t="s">
        <v>595</v>
      </c>
      <c r="P72" s="17"/>
      <c r="T72" s="45"/>
    </row>
    <row r="73" spans="1:21" ht="123" customHeight="1">
      <c r="A73" s="456" t="s">
        <v>600</v>
      </c>
      <c r="B73" s="456"/>
      <c r="C73" s="456"/>
      <c r="D73" s="456"/>
      <c r="E73" s="456"/>
      <c r="F73" s="456"/>
      <c r="G73" s="456"/>
      <c r="O73" s="456" t="s">
        <v>596</v>
      </c>
      <c r="P73" s="456"/>
      <c r="Q73" s="456"/>
      <c r="R73" s="456"/>
      <c r="S73" s="456"/>
      <c r="T73" s="456"/>
      <c r="U73" s="456"/>
    </row>
    <row r="74" spans="1:21">
      <c r="A74" t="s">
        <v>565</v>
      </c>
      <c r="D74" s="5"/>
      <c r="F74" s="5"/>
      <c r="G74" s="5"/>
      <c r="I74" s="20"/>
      <c r="J74"/>
      <c r="O74" t="s">
        <v>565</v>
      </c>
      <c r="P74" s="17"/>
      <c r="R74" s="5"/>
      <c r="T74" s="5"/>
      <c r="U74" s="5"/>
    </row>
    <row r="75" spans="1:21">
      <c r="A75" s="41"/>
      <c r="B75" s="42" t="s">
        <v>622</v>
      </c>
      <c r="C75" s="4"/>
      <c r="D75" s="3"/>
      <c r="E75" s="3"/>
      <c r="F75" s="3"/>
      <c r="G75" s="2"/>
      <c r="I75" s="20"/>
      <c r="J75"/>
      <c r="O75" s="41"/>
      <c r="P75" s="42" t="s">
        <v>597</v>
      </c>
      <c r="Q75" s="4"/>
      <c r="R75" s="3"/>
      <c r="S75" s="3"/>
      <c r="T75" s="3"/>
      <c r="U75" s="2"/>
    </row>
    <row r="76" spans="1:21">
      <c r="A76" s="41"/>
      <c r="B76" s="1" t="s">
        <v>601</v>
      </c>
      <c r="C76" s="3"/>
      <c r="D76" s="3"/>
      <c r="E76" s="3"/>
      <c r="F76" s="3"/>
      <c r="G76" s="2"/>
      <c r="I76" s="20"/>
      <c r="J76"/>
      <c r="O76" s="41"/>
      <c r="P76" s="1" t="s">
        <v>601</v>
      </c>
      <c r="Q76" s="3"/>
      <c r="R76" s="3"/>
      <c r="S76" s="3"/>
      <c r="T76" s="3"/>
      <c r="U76" s="2"/>
    </row>
    <row r="77" spans="1:21">
      <c r="A77" s="41"/>
      <c r="B77" s="1" t="s">
        <v>603</v>
      </c>
      <c r="C77" s="3"/>
      <c r="D77" s="5"/>
      <c r="E77" s="5"/>
      <c r="F77" s="5"/>
      <c r="G77" s="6"/>
      <c r="I77" s="20"/>
      <c r="J77"/>
      <c r="O77" s="41"/>
      <c r="P77" s="1" t="s">
        <v>603</v>
      </c>
      <c r="Q77" s="3"/>
      <c r="R77" s="5"/>
      <c r="S77" s="5"/>
      <c r="T77" s="5"/>
      <c r="U77" s="6"/>
    </row>
    <row r="78" spans="1:21">
      <c r="A78" s="41"/>
      <c r="B78" s="1" t="s">
        <v>602</v>
      </c>
      <c r="C78" s="3"/>
      <c r="D78" s="3"/>
      <c r="E78" s="3"/>
      <c r="F78" s="3"/>
      <c r="G78" s="2"/>
      <c r="I78" s="20"/>
      <c r="J78"/>
      <c r="O78" s="41"/>
      <c r="P78" s="1" t="s">
        <v>602</v>
      </c>
      <c r="Q78" s="3"/>
      <c r="R78" s="3"/>
      <c r="S78" s="3"/>
      <c r="T78" s="3"/>
      <c r="U78" s="2"/>
    </row>
    <row r="80" spans="1:21" ht="19.5">
      <c r="A80" s="30" t="s">
        <v>913</v>
      </c>
      <c r="O80" s="30" t="s">
        <v>913</v>
      </c>
      <c r="P80" s="17"/>
    </row>
    <row r="81" spans="1:16" ht="19.5">
      <c r="A81" s="141"/>
      <c r="B81" s="17" t="s">
        <v>914</v>
      </c>
      <c r="O81" s="141"/>
      <c r="P81" s="17" t="s">
        <v>914</v>
      </c>
    </row>
    <row r="82" spans="1:16">
      <c r="A82" s="17" t="s">
        <v>915</v>
      </c>
      <c r="O82" s="17" t="s">
        <v>915</v>
      </c>
      <c r="P82" s="17"/>
    </row>
    <row r="83" spans="1:16" ht="8.1" customHeight="1">
      <c r="O83" s="37"/>
      <c r="P83" s="17"/>
    </row>
    <row r="84" spans="1:16" ht="19.5">
      <c r="A84" s="141"/>
      <c r="B84" s="17" t="s">
        <v>916</v>
      </c>
      <c r="O84" s="141"/>
      <c r="P84" s="17" t="s">
        <v>916</v>
      </c>
    </row>
    <row r="85" spans="1:16">
      <c r="A85" s="17" t="s">
        <v>917</v>
      </c>
      <c r="O85" s="17" t="s">
        <v>917</v>
      </c>
      <c r="P85" s="17"/>
    </row>
    <row r="86" spans="1:16" ht="8.1" customHeight="1">
      <c r="O86" s="37"/>
      <c r="P86" s="17"/>
    </row>
    <row r="87" spans="1:16" ht="19.5">
      <c r="A87" s="141"/>
      <c r="B87" s="17" t="s">
        <v>919</v>
      </c>
      <c r="O87" s="141"/>
      <c r="P87" s="17" t="s">
        <v>919</v>
      </c>
    </row>
    <row r="88" spans="1:16">
      <c r="A88" s="17" t="s">
        <v>918</v>
      </c>
      <c r="O88" s="17" t="s">
        <v>918</v>
      </c>
      <c r="P88" s="17"/>
    </row>
    <row r="89" spans="1:16" ht="8.1" customHeight="1">
      <c r="O89" s="37"/>
      <c r="P89" s="17"/>
    </row>
    <row r="90" spans="1:16" ht="19.5">
      <c r="A90" s="141"/>
      <c r="B90" s="17" t="s">
        <v>920</v>
      </c>
      <c r="O90" s="141"/>
      <c r="P90" s="17" t="s">
        <v>920</v>
      </c>
    </row>
    <row r="91" spans="1:16">
      <c r="A91" s="17" t="s">
        <v>921</v>
      </c>
      <c r="O91" s="17" t="s">
        <v>921</v>
      </c>
      <c r="P91" s="17"/>
    </row>
    <row r="92" spans="1:16" ht="8.1" customHeight="1">
      <c r="O92" s="37"/>
      <c r="P92" s="17"/>
    </row>
    <row r="93" spans="1:16" ht="19.5">
      <c r="A93" s="141"/>
      <c r="B93" s="17" t="s">
        <v>923</v>
      </c>
      <c r="O93" s="141"/>
      <c r="P93" s="17" t="s">
        <v>923</v>
      </c>
    </row>
    <row r="94" spans="1:16">
      <c r="A94" s="17" t="s">
        <v>924</v>
      </c>
      <c r="O94" s="17" t="s">
        <v>924</v>
      </c>
      <c r="P94" s="17"/>
    </row>
  </sheetData>
  <sheetProtection sheet="1" formatCells="0" formatColumns="0" formatRows="0" selectLockedCells="1" autoFilter="0"/>
  <autoFilter ref="A3:A70" xr:uid="{00000000-0001-0000-1500-000000000000}"/>
  <mergeCells count="22">
    <mergeCell ref="K10:M12"/>
    <mergeCell ref="K4:L4"/>
    <mergeCell ref="K5:L5"/>
    <mergeCell ref="K6:L6"/>
    <mergeCell ref="K7:L7"/>
    <mergeCell ref="K8:L8"/>
    <mergeCell ref="A73:G73"/>
    <mergeCell ref="O73:U73"/>
    <mergeCell ref="P2:P3"/>
    <mergeCell ref="Q2:Q3"/>
    <mergeCell ref="R2:R3"/>
    <mergeCell ref="S2:T2"/>
    <mergeCell ref="U2:U3"/>
    <mergeCell ref="J2:J3"/>
    <mergeCell ref="M2:M3"/>
    <mergeCell ref="B2:B3"/>
    <mergeCell ref="C2:C3"/>
    <mergeCell ref="D2:D3"/>
    <mergeCell ref="G2:G3"/>
    <mergeCell ref="E2:F2"/>
    <mergeCell ref="K2:L3"/>
    <mergeCell ref="K9:L9"/>
  </mergeCells>
  <phoneticPr fontId="1"/>
  <dataValidations count="8">
    <dataValidation type="list" allowBlank="1" showInputMessage="1" showErrorMessage="1" sqref="O4:O69" xr:uid="{799DE1EF-728B-4691-9E55-6908EEA73F00}">
      <formula1>"①,②,③,④,⑤"</formula1>
    </dataValidation>
    <dataValidation allowBlank="1" showInputMessage="1" showErrorMessage="1" promptTitle="ーーー費用の内容ーーーーー" prompt="費用の内容を簡潔に入力してください。" sqref="C4:C69" xr:uid="{201F9D3E-4FF1-4028-80AD-6E8E0753BA43}"/>
    <dataValidation allowBlank="1" showInputMessage="1" showErrorMessage="1" promptTitle="ーーー事業内容ーーーーー" prompt="助成事業での取組のうち、具体的にどの活動に費用が充てられたかが分かるように入力してください" sqref="B4:B69" xr:uid="{A7270A19-FA7A-4BEC-ADC4-043A7BA0724B}"/>
    <dataValidation allowBlank="1" showInputMessage="1" showErrorMessage="1" promptTitle="ーーー支払先ーーーーーーー" prompt="支払先を入力してください_x000a__x000a_※同じ行で３つ以上の支払先がある場合は、「○○、△△等」のような記載としてください" sqref="D4:D69" xr:uid="{C7B75650-6E53-4096-86E0-C2BC5639F5E9}"/>
    <dataValidation allowBlank="1" showInputMessage="1" showErrorMessage="1" promptTitle="ーーーー実績額ーーーーーー" prompt="各費用について支払った金額を入力してください（単位不要）_x000a__x000a_※申請書に計上した経費のうち、支出がなかったものについては「０」を入力してください" sqref="E4:E69" xr:uid="{A0BE42AF-56EC-4250-8DA1-AAB634E7417D}"/>
    <dataValidation allowBlank="1" showInputMessage="1" showErrorMessage="1" promptTitle="ーーー計画額ーーーー" prompt="各費用の計画額が申請書から自動転記されます_x000a__x000a_※追加経費（申請書に計上していない経費）は「０」を入力してください" sqref="F4:F69" xr:uid="{68F94232-3B82-47E1-8982-0F70CE6C9AEF}"/>
    <dataValidation allowBlank="1" showInputMessage="1" showErrorMessage="1" promptTitle="ーーー根拠資料番号ーーーー" prompt="添付の根拠資料に番号をふり、該当する番号を入力してください_x000a__x000a_※添付の根拠資料は、何番であるかわかる状態としてください（紙・ファイル名への入力等）" sqref="G4:G69" xr:uid="{BA0A2ED2-42CC-40A4-BC05-2FACA589E995}"/>
    <dataValidation type="list" allowBlank="1" showInputMessage="1" showErrorMessage="1" promptTitle="ーーーーー項目番号ーーーーーーー" prompt="各費用について、事業項目の番号を選択してください_x000a__x000a_※空欄の場合、同じ行の費用は事業費として計上されませんので、必ず選択してください_x000a_※ゼロ円の経費についても、番号を選択してください（削除しないでください）_x000a_※申請書に計上していない経費は、一番下に追加して入力してください" sqref="A4:A69" xr:uid="{B7C77791-5E6C-4B3D-8244-5E241F88DDEA}">
      <formula1>"①,②,③,④,⑤"</formula1>
    </dataValidation>
  </dataValidations>
  <pageMargins left="0.70866141732283472" right="0.70866141732283472" top="0.74803149606299213" bottom="0.74803149606299213" header="0.31496062992125984" footer="0.31496062992125984"/>
  <pageSetup paperSize="9" scale="99"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3800" r:id="rId4" name="Check Box 8">
              <controlPr defaultSize="0" autoFill="0" autoLine="0" autoPict="0">
                <anchor moveWithCells="1">
                  <from>
                    <xdr:col>0</xdr:col>
                    <xdr:colOff>104775</xdr:colOff>
                    <xdr:row>73</xdr:row>
                    <xdr:rowOff>209550</xdr:rowOff>
                  </from>
                  <to>
                    <xdr:col>0</xdr:col>
                    <xdr:colOff>333375</xdr:colOff>
                    <xdr:row>75</xdr:row>
                    <xdr:rowOff>38100</xdr:rowOff>
                  </to>
                </anchor>
              </controlPr>
            </control>
          </mc:Choice>
        </mc:AlternateContent>
        <mc:AlternateContent xmlns:mc="http://schemas.openxmlformats.org/markup-compatibility/2006">
          <mc:Choice Requires="x14">
            <control shapeId="33801" r:id="rId5" name="Check Box 9">
              <controlPr defaultSize="0" autoFill="0" autoLine="0" autoPict="0">
                <anchor moveWithCells="1">
                  <from>
                    <xdr:col>0</xdr:col>
                    <xdr:colOff>104775</xdr:colOff>
                    <xdr:row>74</xdr:row>
                    <xdr:rowOff>209550</xdr:rowOff>
                  </from>
                  <to>
                    <xdr:col>0</xdr:col>
                    <xdr:colOff>333375</xdr:colOff>
                    <xdr:row>76</xdr:row>
                    <xdr:rowOff>38100</xdr:rowOff>
                  </to>
                </anchor>
              </controlPr>
            </control>
          </mc:Choice>
        </mc:AlternateContent>
        <mc:AlternateContent xmlns:mc="http://schemas.openxmlformats.org/markup-compatibility/2006">
          <mc:Choice Requires="x14">
            <control shapeId="33802" r:id="rId6" name="Check Box 10">
              <controlPr defaultSize="0" autoFill="0" autoLine="0" autoPict="0">
                <anchor moveWithCells="1">
                  <from>
                    <xdr:col>0</xdr:col>
                    <xdr:colOff>104775</xdr:colOff>
                    <xdr:row>76</xdr:row>
                    <xdr:rowOff>209550</xdr:rowOff>
                  </from>
                  <to>
                    <xdr:col>0</xdr:col>
                    <xdr:colOff>333375</xdr:colOff>
                    <xdr:row>78</xdr:row>
                    <xdr:rowOff>38100</xdr:rowOff>
                  </to>
                </anchor>
              </controlPr>
            </control>
          </mc:Choice>
        </mc:AlternateContent>
        <mc:AlternateContent xmlns:mc="http://schemas.openxmlformats.org/markup-compatibility/2006">
          <mc:Choice Requires="x14">
            <control shapeId="33803" r:id="rId7" name="Check Box 11">
              <controlPr defaultSize="0" autoFill="0" autoLine="0" autoPict="0">
                <anchor moveWithCells="1">
                  <from>
                    <xdr:col>0</xdr:col>
                    <xdr:colOff>104775</xdr:colOff>
                    <xdr:row>75</xdr:row>
                    <xdr:rowOff>209550</xdr:rowOff>
                  </from>
                  <to>
                    <xdr:col>0</xdr:col>
                    <xdr:colOff>333375</xdr:colOff>
                    <xdr:row>77</xdr:row>
                    <xdr:rowOff>38100</xdr:rowOff>
                  </to>
                </anchor>
              </controlPr>
            </control>
          </mc:Choice>
        </mc:AlternateContent>
        <mc:AlternateContent xmlns:mc="http://schemas.openxmlformats.org/markup-compatibility/2006">
          <mc:Choice Requires="x14">
            <control shapeId="33806" r:id="rId8" name="Check Box 14">
              <controlPr defaultSize="0" autoFill="0" autoLine="0" autoPict="0">
                <anchor moveWithCells="1">
                  <from>
                    <xdr:col>14</xdr:col>
                    <xdr:colOff>104775</xdr:colOff>
                    <xdr:row>73</xdr:row>
                    <xdr:rowOff>209550</xdr:rowOff>
                  </from>
                  <to>
                    <xdr:col>14</xdr:col>
                    <xdr:colOff>333375</xdr:colOff>
                    <xdr:row>75</xdr:row>
                    <xdr:rowOff>38100</xdr:rowOff>
                  </to>
                </anchor>
              </controlPr>
            </control>
          </mc:Choice>
        </mc:AlternateContent>
        <mc:AlternateContent xmlns:mc="http://schemas.openxmlformats.org/markup-compatibility/2006">
          <mc:Choice Requires="x14">
            <control shapeId="33807" r:id="rId9" name="Check Box 15">
              <controlPr defaultSize="0" autoFill="0" autoLine="0" autoPict="0">
                <anchor moveWithCells="1">
                  <from>
                    <xdr:col>14</xdr:col>
                    <xdr:colOff>104775</xdr:colOff>
                    <xdr:row>74</xdr:row>
                    <xdr:rowOff>209550</xdr:rowOff>
                  </from>
                  <to>
                    <xdr:col>14</xdr:col>
                    <xdr:colOff>333375</xdr:colOff>
                    <xdr:row>76</xdr:row>
                    <xdr:rowOff>38100</xdr:rowOff>
                  </to>
                </anchor>
              </controlPr>
            </control>
          </mc:Choice>
        </mc:AlternateContent>
        <mc:AlternateContent xmlns:mc="http://schemas.openxmlformats.org/markup-compatibility/2006">
          <mc:Choice Requires="x14">
            <control shapeId="33808" r:id="rId10" name="Check Box 16">
              <controlPr defaultSize="0" autoFill="0" autoLine="0" autoPict="0">
                <anchor moveWithCells="1">
                  <from>
                    <xdr:col>14</xdr:col>
                    <xdr:colOff>104775</xdr:colOff>
                    <xdr:row>76</xdr:row>
                    <xdr:rowOff>209550</xdr:rowOff>
                  </from>
                  <to>
                    <xdr:col>14</xdr:col>
                    <xdr:colOff>333375</xdr:colOff>
                    <xdr:row>78</xdr:row>
                    <xdr:rowOff>38100</xdr:rowOff>
                  </to>
                </anchor>
              </controlPr>
            </control>
          </mc:Choice>
        </mc:AlternateContent>
        <mc:AlternateContent xmlns:mc="http://schemas.openxmlformats.org/markup-compatibility/2006">
          <mc:Choice Requires="x14">
            <control shapeId="33809" r:id="rId11" name="Check Box 17">
              <controlPr defaultSize="0" autoFill="0" autoLine="0" autoPict="0">
                <anchor moveWithCells="1">
                  <from>
                    <xdr:col>14</xdr:col>
                    <xdr:colOff>104775</xdr:colOff>
                    <xdr:row>75</xdr:row>
                    <xdr:rowOff>209550</xdr:rowOff>
                  </from>
                  <to>
                    <xdr:col>14</xdr:col>
                    <xdr:colOff>333375</xdr:colOff>
                    <xdr:row>77</xdr:row>
                    <xdr:rowOff>38100</xdr:rowOff>
                  </to>
                </anchor>
              </controlPr>
            </control>
          </mc:Choice>
        </mc:AlternateContent>
        <mc:AlternateContent xmlns:mc="http://schemas.openxmlformats.org/markup-compatibility/2006">
          <mc:Choice Requires="x14">
            <control shapeId="33811" r:id="rId12" name="Check Box 19">
              <controlPr defaultSize="0" autoFill="0" autoLine="0" autoPict="0">
                <anchor moveWithCells="1">
                  <from>
                    <xdr:col>0</xdr:col>
                    <xdr:colOff>85725</xdr:colOff>
                    <xdr:row>79</xdr:row>
                    <xdr:rowOff>238125</xdr:rowOff>
                  </from>
                  <to>
                    <xdr:col>0</xdr:col>
                    <xdr:colOff>390525</xdr:colOff>
                    <xdr:row>80</xdr:row>
                    <xdr:rowOff>238125</xdr:rowOff>
                  </to>
                </anchor>
              </controlPr>
            </control>
          </mc:Choice>
        </mc:AlternateContent>
        <mc:AlternateContent xmlns:mc="http://schemas.openxmlformats.org/markup-compatibility/2006">
          <mc:Choice Requires="x14">
            <control shapeId="33812" r:id="rId13" name="Check Box 20">
              <controlPr defaultSize="0" autoFill="0" autoLine="0" autoPict="0">
                <anchor moveWithCells="1">
                  <from>
                    <xdr:col>0</xdr:col>
                    <xdr:colOff>85725</xdr:colOff>
                    <xdr:row>82</xdr:row>
                    <xdr:rowOff>238125</xdr:rowOff>
                  </from>
                  <to>
                    <xdr:col>0</xdr:col>
                    <xdr:colOff>390525</xdr:colOff>
                    <xdr:row>84</xdr:row>
                    <xdr:rowOff>19050</xdr:rowOff>
                  </to>
                </anchor>
              </controlPr>
            </control>
          </mc:Choice>
        </mc:AlternateContent>
        <mc:AlternateContent xmlns:mc="http://schemas.openxmlformats.org/markup-compatibility/2006">
          <mc:Choice Requires="x14">
            <control shapeId="33813" r:id="rId14" name="Check Box 21">
              <controlPr defaultSize="0" autoFill="0" autoLine="0" autoPict="0">
                <anchor moveWithCells="1">
                  <from>
                    <xdr:col>0</xdr:col>
                    <xdr:colOff>85725</xdr:colOff>
                    <xdr:row>85</xdr:row>
                    <xdr:rowOff>238125</xdr:rowOff>
                  </from>
                  <to>
                    <xdr:col>0</xdr:col>
                    <xdr:colOff>390525</xdr:colOff>
                    <xdr:row>87</xdr:row>
                    <xdr:rowOff>19050</xdr:rowOff>
                  </to>
                </anchor>
              </controlPr>
            </control>
          </mc:Choice>
        </mc:AlternateContent>
        <mc:AlternateContent xmlns:mc="http://schemas.openxmlformats.org/markup-compatibility/2006">
          <mc:Choice Requires="x14">
            <control shapeId="33814" r:id="rId15" name="Check Box 22">
              <controlPr defaultSize="0" autoFill="0" autoLine="0" autoPict="0">
                <anchor moveWithCells="1">
                  <from>
                    <xdr:col>0</xdr:col>
                    <xdr:colOff>85725</xdr:colOff>
                    <xdr:row>88</xdr:row>
                    <xdr:rowOff>238125</xdr:rowOff>
                  </from>
                  <to>
                    <xdr:col>0</xdr:col>
                    <xdr:colOff>390525</xdr:colOff>
                    <xdr:row>90</xdr:row>
                    <xdr:rowOff>19050</xdr:rowOff>
                  </to>
                </anchor>
              </controlPr>
            </control>
          </mc:Choice>
        </mc:AlternateContent>
        <mc:AlternateContent xmlns:mc="http://schemas.openxmlformats.org/markup-compatibility/2006">
          <mc:Choice Requires="x14">
            <control shapeId="33815" r:id="rId16" name="Check Box 23">
              <controlPr defaultSize="0" autoFill="0" autoLine="0" autoPict="0">
                <anchor moveWithCells="1">
                  <from>
                    <xdr:col>0</xdr:col>
                    <xdr:colOff>85725</xdr:colOff>
                    <xdr:row>91</xdr:row>
                    <xdr:rowOff>238125</xdr:rowOff>
                  </from>
                  <to>
                    <xdr:col>0</xdr:col>
                    <xdr:colOff>390525</xdr:colOff>
                    <xdr:row>93</xdr:row>
                    <xdr:rowOff>19050</xdr:rowOff>
                  </to>
                </anchor>
              </controlPr>
            </control>
          </mc:Choice>
        </mc:AlternateContent>
        <mc:AlternateContent xmlns:mc="http://schemas.openxmlformats.org/markup-compatibility/2006">
          <mc:Choice Requires="x14">
            <control shapeId="33816" r:id="rId17" name="Check Box 24">
              <controlPr defaultSize="0" autoFill="0" autoLine="0" autoPict="0">
                <anchor moveWithCells="1">
                  <from>
                    <xdr:col>14</xdr:col>
                    <xdr:colOff>85725</xdr:colOff>
                    <xdr:row>79</xdr:row>
                    <xdr:rowOff>238125</xdr:rowOff>
                  </from>
                  <to>
                    <xdr:col>15</xdr:col>
                    <xdr:colOff>28575</xdr:colOff>
                    <xdr:row>81</xdr:row>
                    <xdr:rowOff>9525</xdr:rowOff>
                  </to>
                </anchor>
              </controlPr>
            </control>
          </mc:Choice>
        </mc:AlternateContent>
        <mc:AlternateContent xmlns:mc="http://schemas.openxmlformats.org/markup-compatibility/2006">
          <mc:Choice Requires="x14">
            <control shapeId="33817" r:id="rId18" name="Check Box 25">
              <controlPr defaultSize="0" autoFill="0" autoLine="0" autoPict="0">
                <anchor moveWithCells="1">
                  <from>
                    <xdr:col>14</xdr:col>
                    <xdr:colOff>85725</xdr:colOff>
                    <xdr:row>82</xdr:row>
                    <xdr:rowOff>238125</xdr:rowOff>
                  </from>
                  <to>
                    <xdr:col>15</xdr:col>
                    <xdr:colOff>28575</xdr:colOff>
                    <xdr:row>84</xdr:row>
                    <xdr:rowOff>19050</xdr:rowOff>
                  </to>
                </anchor>
              </controlPr>
            </control>
          </mc:Choice>
        </mc:AlternateContent>
        <mc:AlternateContent xmlns:mc="http://schemas.openxmlformats.org/markup-compatibility/2006">
          <mc:Choice Requires="x14">
            <control shapeId="33818" r:id="rId19" name="Check Box 26">
              <controlPr defaultSize="0" autoFill="0" autoLine="0" autoPict="0">
                <anchor moveWithCells="1">
                  <from>
                    <xdr:col>14</xdr:col>
                    <xdr:colOff>85725</xdr:colOff>
                    <xdr:row>85</xdr:row>
                    <xdr:rowOff>238125</xdr:rowOff>
                  </from>
                  <to>
                    <xdr:col>15</xdr:col>
                    <xdr:colOff>28575</xdr:colOff>
                    <xdr:row>87</xdr:row>
                    <xdr:rowOff>19050</xdr:rowOff>
                  </to>
                </anchor>
              </controlPr>
            </control>
          </mc:Choice>
        </mc:AlternateContent>
        <mc:AlternateContent xmlns:mc="http://schemas.openxmlformats.org/markup-compatibility/2006">
          <mc:Choice Requires="x14">
            <control shapeId="33819" r:id="rId20" name="Check Box 27">
              <controlPr defaultSize="0" autoFill="0" autoLine="0" autoPict="0">
                <anchor moveWithCells="1">
                  <from>
                    <xdr:col>14</xdr:col>
                    <xdr:colOff>85725</xdr:colOff>
                    <xdr:row>88</xdr:row>
                    <xdr:rowOff>238125</xdr:rowOff>
                  </from>
                  <to>
                    <xdr:col>15</xdr:col>
                    <xdr:colOff>28575</xdr:colOff>
                    <xdr:row>90</xdr:row>
                    <xdr:rowOff>19050</xdr:rowOff>
                  </to>
                </anchor>
              </controlPr>
            </control>
          </mc:Choice>
        </mc:AlternateContent>
        <mc:AlternateContent xmlns:mc="http://schemas.openxmlformats.org/markup-compatibility/2006">
          <mc:Choice Requires="x14">
            <control shapeId="33820" r:id="rId21" name="Check Box 28">
              <controlPr defaultSize="0" autoFill="0" autoLine="0" autoPict="0">
                <anchor moveWithCells="1">
                  <from>
                    <xdr:col>14</xdr:col>
                    <xdr:colOff>85725</xdr:colOff>
                    <xdr:row>91</xdr:row>
                    <xdr:rowOff>238125</xdr:rowOff>
                  </from>
                  <to>
                    <xdr:col>15</xdr:col>
                    <xdr:colOff>28575</xdr:colOff>
                    <xdr:row>93</xdr:row>
                    <xdr:rowOff>19050</xdr:rowOff>
                  </to>
                </anchor>
              </controlPr>
            </control>
          </mc:Choice>
        </mc:AlternateContent>
        <mc:AlternateContent xmlns:mc="http://schemas.openxmlformats.org/markup-compatibility/2006">
          <mc:Choice Requires="x14">
            <control shapeId="33821" r:id="rId22" name="Check Box 29">
              <controlPr defaultSize="0" autoFill="0" autoLine="0" autoPict="0">
                <anchor moveWithCells="1">
                  <from>
                    <xdr:col>14</xdr:col>
                    <xdr:colOff>85725</xdr:colOff>
                    <xdr:row>91</xdr:row>
                    <xdr:rowOff>238125</xdr:rowOff>
                  </from>
                  <to>
                    <xdr:col>15</xdr:col>
                    <xdr:colOff>28575</xdr:colOff>
                    <xdr:row>93</xdr:row>
                    <xdr:rowOff>19050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030A0"/>
    <pageSetUpPr fitToPage="1"/>
  </sheetPr>
  <dimension ref="E1:DL40"/>
  <sheetViews>
    <sheetView showGridLines="0" zoomScaleNormal="100" zoomScaleSheetLayoutView="100" workbookViewId="0">
      <selection activeCell="AD8" sqref="AD8:AS8"/>
    </sheetView>
  </sheetViews>
  <sheetFormatPr defaultColWidth="1.875" defaultRowHeight="18.75"/>
  <cols>
    <col min="1" max="4" width="0.875" customWidth="1"/>
    <col min="5" max="5" width="2.625" customWidth="1"/>
    <col min="10" max="11" width="1.875" customWidth="1"/>
    <col min="23" max="23" width="1.875" customWidth="1"/>
    <col min="36" max="36" width="2.75" customWidth="1"/>
    <col min="39" max="39" width="2.625" customWidth="1"/>
    <col min="41" max="41" width="1.875" customWidth="1"/>
    <col min="42" max="42" width="2.5" customWidth="1"/>
    <col min="44" max="44" width="1.5" customWidth="1"/>
    <col min="45" max="45" width="2.75" customWidth="1"/>
    <col min="48" max="48" width="1.625" customWidth="1"/>
    <col min="73" max="73" width="2.75" customWidth="1"/>
    <col min="102" max="102" width="2.625" customWidth="1"/>
    <col min="106" max="106" width="2.25" customWidth="1"/>
  </cols>
  <sheetData>
    <row r="1" spans="5:111" ht="18.75" customHeight="1">
      <c r="E1" t="s">
        <v>217</v>
      </c>
      <c r="AK1" s="1" t="s">
        <v>109</v>
      </c>
      <c r="AL1" s="3"/>
      <c r="AM1" s="3"/>
      <c r="AN1" s="3"/>
      <c r="AO1" s="642" t="str">
        <f>IF(②申請書１!AO1="","",②申請書１!AO1)</f>
        <v/>
      </c>
      <c r="AP1" s="643"/>
      <c r="AQ1" s="643"/>
      <c r="AR1" s="643"/>
      <c r="AS1" s="644"/>
      <c r="AU1" s="821" t="s">
        <v>725</v>
      </c>
      <c r="AV1" s="821"/>
      <c r="AW1" s="821"/>
      <c r="AX1" s="821"/>
      <c r="AY1" s="821"/>
      <c r="AZ1" s="821"/>
      <c r="BA1" s="821"/>
      <c r="BB1" s="821"/>
      <c r="BC1" s="821"/>
      <c r="BD1" s="821"/>
      <c r="BE1" s="821"/>
      <c r="BF1" s="821"/>
      <c r="BG1" s="821"/>
      <c r="BH1" s="821"/>
      <c r="BI1" s="821"/>
      <c r="BJ1" s="821"/>
      <c r="BK1" s="821"/>
      <c r="BL1" s="821"/>
      <c r="BM1" s="821"/>
      <c r="BN1" s="821"/>
      <c r="BO1" s="821"/>
      <c r="BP1" s="821"/>
      <c r="BQ1" s="821"/>
      <c r="BR1" s="821"/>
      <c r="BS1" t="s">
        <v>217</v>
      </c>
      <c r="CY1" s="1" t="s">
        <v>109</v>
      </c>
      <c r="CZ1" s="3"/>
      <c r="DA1" s="3"/>
      <c r="DB1" s="3"/>
      <c r="DC1" s="343" t="s">
        <v>487</v>
      </c>
      <c r="DD1" s="294"/>
      <c r="DE1" s="294"/>
      <c r="DF1" s="294"/>
      <c r="DG1" s="344"/>
    </row>
    <row r="2" spans="5:111" ht="34.5" customHeight="1">
      <c r="E2" s="299" t="s">
        <v>218</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U2" s="821"/>
      <c r="AV2" s="821"/>
      <c r="AW2" s="821"/>
      <c r="AX2" s="821"/>
      <c r="AY2" s="821"/>
      <c r="AZ2" s="821"/>
      <c r="BA2" s="821"/>
      <c r="BB2" s="821"/>
      <c r="BC2" s="821"/>
      <c r="BD2" s="821"/>
      <c r="BE2" s="821"/>
      <c r="BF2" s="821"/>
      <c r="BG2" s="821"/>
      <c r="BH2" s="821"/>
      <c r="BI2" s="821"/>
      <c r="BJ2" s="821"/>
      <c r="BK2" s="821"/>
      <c r="BL2" s="821"/>
      <c r="BM2" s="821"/>
      <c r="BN2" s="821"/>
      <c r="BO2" s="821"/>
      <c r="BP2" s="821"/>
      <c r="BQ2" s="821"/>
      <c r="BR2" s="821"/>
      <c r="BS2" s="299" t="s">
        <v>218</v>
      </c>
      <c r="BT2" s="299"/>
      <c r="BU2" s="299"/>
      <c r="BV2" s="299"/>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row>
    <row r="3" spans="5:111">
      <c r="AI3" t="s">
        <v>7</v>
      </c>
      <c r="AK3" s="295"/>
      <c r="AL3" s="295"/>
      <c r="AM3" t="s">
        <v>6</v>
      </c>
      <c r="AN3" s="295"/>
      <c r="AO3" s="295"/>
      <c r="AP3" t="s">
        <v>5</v>
      </c>
      <c r="AQ3" s="295"/>
      <c r="AR3" s="295"/>
      <c r="AS3" t="s">
        <v>4</v>
      </c>
      <c r="CW3" t="s">
        <v>7</v>
      </c>
      <c r="CY3" s="505">
        <v>9</v>
      </c>
      <c r="CZ3" s="505"/>
      <c r="DA3" t="s">
        <v>6</v>
      </c>
      <c r="DB3" s="505">
        <v>7</v>
      </c>
      <c r="DC3" s="505"/>
      <c r="DD3" t="s">
        <v>5</v>
      </c>
      <c r="DE3" s="505">
        <v>1</v>
      </c>
      <c r="DF3" s="505"/>
      <c r="DG3" t="s">
        <v>4</v>
      </c>
    </row>
    <row r="4" spans="5:111" ht="9.9499999999999993" customHeight="1">
      <c r="AV4" s="641"/>
      <c r="AW4" s="641"/>
      <c r="AX4" s="641"/>
      <c r="AY4" s="641"/>
      <c r="AZ4" s="641"/>
      <c r="BA4" s="641"/>
      <c r="BB4" s="641"/>
      <c r="BC4" s="641"/>
      <c r="BD4" s="641"/>
      <c r="BE4" s="641"/>
      <c r="BF4" s="641"/>
      <c r="BG4" s="641"/>
      <c r="BH4" s="641"/>
      <c r="BI4" s="641"/>
      <c r="BJ4" s="641"/>
    </row>
    <row r="5" spans="5:111" ht="18.75" customHeight="1">
      <c r="E5" t="s">
        <v>74</v>
      </c>
      <c r="AV5" s="641"/>
      <c r="AW5" s="641"/>
      <c r="AX5" s="641"/>
      <c r="AY5" s="641"/>
      <c r="AZ5" s="641"/>
      <c r="BA5" s="641"/>
      <c r="BB5" s="641"/>
      <c r="BC5" s="641"/>
      <c r="BD5" s="641"/>
      <c r="BE5" s="641"/>
      <c r="BF5" s="641"/>
      <c r="BG5" s="641"/>
      <c r="BH5" s="641"/>
      <c r="BI5" s="641"/>
      <c r="BJ5" s="641"/>
      <c r="BS5" t="s">
        <v>74</v>
      </c>
    </row>
    <row r="6" spans="5:111" ht="18.75" customHeight="1">
      <c r="AV6" s="71"/>
      <c r="AW6" s="71"/>
      <c r="AX6" s="71"/>
      <c r="AY6" s="71"/>
      <c r="AZ6" s="71"/>
      <c r="BA6" s="71"/>
      <c r="BB6" s="71"/>
      <c r="BC6" s="71"/>
      <c r="BD6" s="71"/>
      <c r="BE6" s="71"/>
      <c r="BF6" s="71"/>
    </row>
    <row r="7" spans="5:111" ht="18.75" customHeight="1">
      <c r="T7" s="496" t="s">
        <v>360</v>
      </c>
      <c r="U7" s="496"/>
      <c r="V7" s="496"/>
      <c r="W7" s="496"/>
      <c r="X7" s="496"/>
      <c r="Y7" s="496"/>
      <c r="Z7" s="496"/>
      <c r="AA7" s="496"/>
      <c r="AB7" s="496"/>
      <c r="AD7" s="648" t="str">
        <f>IF(②申請書１!AD7="","",②申請書１!AD7)</f>
        <v/>
      </c>
      <c r="AE7" s="648"/>
      <c r="AF7" s="648"/>
      <c r="AG7" s="648"/>
      <c r="AH7" s="648"/>
      <c r="AI7" s="648"/>
      <c r="AJ7" s="648"/>
      <c r="AK7" s="648"/>
      <c r="AL7" s="648"/>
      <c r="AM7" s="648"/>
      <c r="AN7" s="648"/>
      <c r="AO7" s="648"/>
      <c r="AP7" s="648"/>
      <c r="AQ7" s="648"/>
      <c r="AR7" s="648"/>
      <c r="AS7" s="648"/>
      <c r="CH7" s="508" t="s">
        <v>360</v>
      </c>
      <c r="CI7" s="508"/>
      <c r="CJ7" s="508"/>
      <c r="CK7" s="508"/>
      <c r="CL7" s="508"/>
      <c r="CM7" s="508"/>
      <c r="CN7" s="508"/>
      <c r="CO7" s="508"/>
      <c r="CP7" s="508"/>
      <c r="CR7" s="506" t="s">
        <v>461</v>
      </c>
      <c r="CS7" s="506"/>
      <c r="CT7" s="506"/>
      <c r="CU7" s="506"/>
      <c r="CV7" s="506"/>
      <c r="CW7" s="506"/>
      <c r="CX7" s="506"/>
      <c r="CY7" s="506"/>
      <c r="CZ7" s="506"/>
      <c r="DA7" s="506"/>
      <c r="DB7" s="506"/>
      <c r="DC7" s="506"/>
      <c r="DD7" s="506"/>
      <c r="DE7" s="506"/>
      <c r="DF7" s="506"/>
      <c r="DG7" s="506"/>
    </row>
    <row r="8" spans="5:111" ht="36" customHeight="1">
      <c r="T8" s="496"/>
      <c r="U8" s="496"/>
      <c r="V8" s="496"/>
      <c r="W8" s="496"/>
      <c r="X8" s="496"/>
      <c r="Y8" s="496"/>
      <c r="Z8" s="496"/>
      <c r="AA8" s="496"/>
      <c r="AB8" s="496"/>
      <c r="AC8" s="17"/>
      <c r="AD8" s="498" t="str">
        <f>IF(②申請書１!AD8="","",②申請書１!AD8)</f>
        <v/>
      </c>
      <c r="AE8" s="498"/>
      <c r="AF8" s="498"/>
      <c r="AG8" s="498"/>
      <c r="AH8" s="498"/>
      <c r="AI8" s="498"/>
      <c r="AJ8" s="498"/>
      <c r="AK8" s="498"/>
      <c r="AL8" s="498"/>
      <c r="AM8" s="498"/>
      <c r="AN8" s="498"/>
      <c r="AO8" s="498"/>
      <c r="AP8" s="498"/>
      <c r="AQ8" s="498"/>
      <c r="AR8" s="498"/>
      <c r="AS8" s="498"/>
      <c r="AU8" s="456"/>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CH8" s="508"/>
      <c r="CI8" s="508"/>
      <c r="CJ8" s="508"/>
      <c r="CK8" s="508"/>
      <c r="CL8" s="508"/>
      <c r="CM8" s="508"/>
      <c r="CN8" s="508"/>
      <c r="CO8" s="508"/>
      <c r="CP8" s="508"/>
      <c r="CQ8" s="17"/>
      <c r="CR8" s="506" t="s">
        <v>408</v>
      </c>
      <c r="CS8" s="506"/>
      <c r="CT8" s="506"/>
      <c r="CU8" s="506"/>
      <c r="CV8" s="506"/>
      <c r="CW8" s="506"/>
      <c r="CX8" s="506"/>
      <c r="CY8" s="506"/>
      <c r="CZ8" s="506"/>
      <c r="DA8" s="506"/>
      <c r="DB8" s="506"/>
      <c r="DC8" s="506"/>
      <c r="DD8" s="506"/>
      <c r="DE8" s="506"/>
      <c r="DF8" s="506"/>
      <c r="DG8" s="506"/>
    </row>
    <row r="9" spans="5:111" ht="37.5" customHeight="1">
      <c r="T9" s="499" t="s">
        <v>76</v>
      </c>
      <c r="U9" s="499"/>
      <c r="V9" s="499"/>
      <c r="W9" s="499"/>
      <c r="X9" s="499"/>
      <c r="Y9" s="499"/>
      <c r="Z9" s="499"/>
      <c r="AA9" s="499"/>
      <c r="AB9" s="499"/>
      <c r="AC9" s="17"/>
      <c r="AD9" s="498" t="str">
        <f>IF(②申請書１!AD9="","",②申請書１!AD9)</f>
        <v/>
      </c>
      <c r="AE9" s="498"/>
      <c r="AF9" s="498"/>
      <c r="AG9" s="498"/>
      <c r="AH9" s="498"/>
      <c r="AI9" s="498"/>
      <c r="AJ9" s="498"/>
      <c r="AK9" s="498"/>
      <c r="AL9" s="498"/>
      <c r="AM9" s="498"/>
      <c r="AN9" s="498"/>
      <c r="AO9" s="498"/>
      <c r="AP9" s="498"/>
      <c r="AQ9" s="498"/>
      <c r="AR9" s="498"/>
      <c r="AS9" s="498"/>
      <c r="AU9" s="456"/>
      <c r="AV9" s="456"/>
      <c r="AW9" s="456"/>
      <c r="AX9" s="456"/>
      <c r="AY9" s="456"/>
      <c r="AZ9" s="456"/>
      <c r="BA9" s="456"/>
      <c r="BB9" s="456"/>
      <c r="BC9" s="456"/>
      <c r="BD9" s="456"/>
      <c r="BE9" s="456"/>
      <c r="BF9" s="456"/>
      <c r="BG9" s="456"/>
      <c r="BH9" s="456"/>
      <c r="BI9" s="456"/>
      <c r="BJ9" s="456"/>
      <c r="BK9" s="456"/>
      <c r="BL9" s="456"/>
      <c r="BM9" s="456"/>
      <c r="BN9" s="456"/>
      <c r="BO9" s="456"/>
      <c r="BP9" s="456"/>
      <c r="BQ9" s="456"/>
      <c r="BR9" s="456"/>
      <c r="CH9" s="507" t="s">
        <v>76</v>
      </c>
      <c r="CI9" s="507"/>
      <c r="CJ9" s="507"/>
      <c r="CK9" s="507"/>
      <c r="CL9" s="507"/>
      <c r="CM9" s="507"/>
      <c r="CN9" s="507"/>
      <c r="CO9" s="507"/>
      <c r="CP9" s="507"/>
      <c r="CQ9" s="17"/>
      <c r="CR9" s="506" t="s">
        <v>463</v>
      </c>
      <c r="CS9" s="506"/>
      <c r="CT9" s="506"/>
      <c r="CU9" s="506"/>
      <c r="CV9" s="506"/>
      <c r="CW9" s="506"/>
      <c r="CX9" s="506"/>
      <c r="CY9" s="506"/>
      <c r="CZ9" s="506"/>
      <c r="DA9" s="506"/>
      <c r="DB9" s="506"/>
      <c r="DC9" s="506"/>
      <c r="DD9" s="506"/>
      <c r="DE9" s="506"/>
      <c r="DF9" s="506"/>
      <c r="DG9" s="506"/>
    </row>
    <row r="10" spans="5:111" ht="36" customHeight="1">
      <c r="T10" s="499" t="s">
        <v>77</v>
      </c>
      <c r="U10" s="499"/>
      <c r="V10" s="499"/>
      <c r="W10" s="499"/>
      <c r="X10" s="499"/>
      <c r="Y10" s="499"/>
      <c r="Z10" s="499"/>
      <c r="AA10" s="499"/>
      <c r="AB10" s="499"/>
      <c r="AC10" s="17"/>
      <c r="AD10" s="498" t="str">
        <f>IF(②申請書１!AD10="","",②申請書１!AD10)</f>
        <v/>
      </c>
      <c r="AE10" s="498"/>
      <c r="AF10" s="498"/>
      <c r="AG10" s="498"/>
      <c r="AH10" s="498"/>
      <c r="AI10" s="498"/>
      <c r="AJ10" s="498"/>
      <c r="AK10" s="498"/>
      <c r="AL10" s="498"/>
      <c r="AM10" s="498"/>
      <c r="AN10" s="498"/>
      <c r="AO10" s="498"/>
      <c r="AP10" s="498"/>
      <c r="AQ10" s="498"/>
      <c r="AR10" s="498"/>
      <c r="AS10" s="119" t="s">
        <v>78</v>
      </c>
      <c r="AU10" s="456"/>
      <c r="AV10" s="504"/>
      <c r="AW10" s="504"/>
      <c r="AX10" s="504"/>
      <c r="AY10" s="504"/>
      <c r="AZ10" s="504"/>
      <c r="BA10" s="504"/>
      <c r="BB10" s="504"/>
      <c r="BC10" s="504"/>
      <c r="BD10" s="504"/>
      <c r="BE10" s="504"/>
      <c r="BF10" s="504"/>
      <c r="BG10" s="504"/>
      <c r="BH10" s="504"/>
      <c r="BI10" s="504"/>
      <c r="BJ10" s="504"/>
      <c r="BK10" s="504"/>
      <c r="BL10" s="504"/>
      <c r="BM10" s="504"/>
      <c r="BN10" s="504"/>
      <c r="BO10" s="504"/>
      <c r="BP10" s="504"/>
      <c r="BQ10" s="504"/>
      <c r="BR10" s="504"/>
      <c r="CH10" s="507" t="s">
        <v>77</v>
      </c>
      <c r="CI10" s="507"/>
      <c r="CJ10" s="507"/>
      <c r="CK10" s="507"/>
      <c r="CL10" s="507"/>
      <c r="CM10" s="507"/>
      <c r="CN10" s="507"/>
      <c r="CO10" s="507"/>
      <c r="CP10" s="507"/>
      <c r="CQ10" s="17"/>
      <c r="CR10" s="506" t="s">
        <v>405</v>
      </c>
      <c r="CS10" s="506"/>
      <c r="CT10" s="506"/>
      <c r="CU10" s="506"/>
      <c r="CV10" s="506"/>
      <c r="CW10" s="506"/>
      <c r="CX10" s="506"/>
      <c r="CY10" s="506"/>
      <c r="CZ10" s="506"/>
      <c r="DA10" s="506"/>
      <c r="DB10" s="506"/>
      <c r="DC10" s="506"/>
      <c r="DD10" s="506"/>
      <c r="DE10" s="506"/>
      <c r="DF10" s="506"/>
      <c r="DG10" s="165" t="s">
        <v>78</v>
      </c>
    </row>
    <row r="11" spans="5:111" ht="18.75" customHeight="1">
      <c r="AY11" s="7"/>
      <c r="AZ11" s="7"/>
      <c r="BF11" s="7"/>
    </row>
    <row r="12" spans="5:111" ht="18.75" customHeight="1">
      <c r="E12" t="s">
        <v>101</v>
      </c>
      <c r="H12" s="295"/>
      <c r="I12" s="295"/>
      <c r="J12" t="s">
        <v>6</v>
      </c>
      <c r="L12" s="295"/>
      <c r="M12" s="295"/>
      <c r="N12" t="s">
        <v>5</v>
      </c>
      <c r="P12" s="295"/>
      <c r="Q12" s="295"/>
      <c r="R12" t="s">
        <v>102</v>
      </c>
      <c r="Z12" s="295"/>
      <c r="AA12" s="295"/>
      <c r="AB12" t="s">
        <v>219</v>
      </c>
      <c r="AY12" s="7"/>
      <c r="AZ12" s="7"/>
      <c r="BF12" s="7"/>
      <c r="BS12" t="s">
        <v>101</v>
      </c>
      <c r="BV12" s="505">
        <v>9</v>
      </c>
      <c r="BW12" s="505"/>
      <c r="BX12" t="s">
        <v>6</v>
      </c>
      <c r="BZ12" s="505">
        <v>5</v>
      </c>
      <c r="CA12" s="505"/>
      <c r="CB12" t="s">
        <v>5</v>
      </c>
      <c r="CD12" s="505">
        <v>18</v>
      </c>
      <c r="CE12" s="505"/>
      <c r="CF12" t="s">
        <v>102</v>
      </c>
      <c r="CN12" s="505">
        <v>19</v>
      </c>
      <c r="CO12" s="505"/>
      <c r="CP12" t="s">
        <v>219</v>
      </c>
    </row>
    <row r="13" spans="5:111" ht="18.75" customHeight="1">
      <c r="E13" t="s">
        <v>220</v>
      </c>
      <c r="AW13" s="117"/>
      <c r="AY13" s="7"/>
      <c r="AZ13" s="7"/>
      <c r="BF13" s="7"/>
      <c r="BS13" t="s">
        <v>220</v>
      </c>
    </row>
    <row r="14" spans="5:111" ht="18.75" customHeight="1">
      <c r="E14" t="s">
        <v>903</v>
      </c>
      <c r="F14" s="20"/>
      <c r="AY14" s="7"/>
      <c r="AZ14" s="7"/>
      <c r="BF14" s="7"/>
      <c r="BS14" t="s">
        <v>903</v>
      </c>
      <c r="BT14" s="20"/>
    </row>
    <row r="15" spans="5:111" ht="9.9499999999999993" customHeight="1">
      <c r="AY15" s="7"/>
      <c r="AZ15" s="7"/>
      <c r="BF15" s="7"/>
    </row>
    <row r="16" spans="5:111" ht="18.75" customHeight="1">
      <c r="E16" s="249" t="s">
        <v>80</v>
      </c>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V16" s="100"/>
      <c r="AY16" s="7"/>
      <c r="AZ16" s="7"/>
      <c r="BF16" s="7"/>
      <c r="BS16" s="249" t="s">
        <v>80</v>
      </c>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row>
    <row r="17" spans="5:116" ht="9.9499999999999993" customHeight="1">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Y17" s="7"/>
      <c r="AZ17" s="7"/>
      <c r="BF17" s="7"/>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row>
    <row r="18" spans="5:116" ht="38.25" customHeight="1">
      <c r="E18" s="17" t="s">
        <v>81</v>
      </c>
      <c r="P18" s="429" t="str">
        <f>IF(②申請書１!K17="","",②申請書１!K17)</f>
        <v/>
      </c>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25"/>
      <c r="AU18" s="25"/>
      <c r="AV18" s="25"/>
      <c r="AW18" s="25"/>
      <c r="AX18" s="25"/>
      <c r="AY18" s="7"/>
      <c r="AZ18" s="7"/>
      <c r="BF18" s="7"/>
      <c r="BS18" s="17" t="s">
        <v>81</v>
      </c>
      <c r="CD18" s="429" t="s">
        <v>409</v>
      </c>
      <c r="CE18" s="429"/>
      <c r="CF18" s="429"/>
      <c r="CG18" s="429"/>
      <c r="CH18" s="429"/>
      <c r="CI18" s="429"/>
      <c r="CJ18" s="429"/>
      <c r="CK18" s="429"/>
      <c r="CL18" s="429"/>
      <c r="CM18" s="429"/>
      <c r="CN18" s="429"/>
      <c r="CO18" s="429"/>
      <c r="CP18" s="429"/>
      <c r="CQ18" s="429"/>
      <c r="CR18" s="429"/>
      <c r="CS18" s="429"/>
      <c r="CT18" s="429"/>
      <c r="CU18" s="429"/>
      <c r="CV18" s="429"/>
      <c r="CW18" s="429"/>
      <c r="CX18" s="429"/>
      <c r="CY18" s="429"/>
      <c r="CZ18" s="429"/>
      <c r="DA18" s="429"/>
      <c r="DB18" s="429"/>
      <c r="DC18" s="429"/>
      <c r="DD18" s="429"/>
      <c r="DE18" s="429"/>
      <c r="DF18" s="429"/>
      <c r="DG18" s="25"/>
      <c r="DH18" s="25"/>
      <c r="DI18" s="25"/>
      <c r="DJ18" s="25"/>
      <c r="DK18" s="25"/>
      <c r="DL18" s="25"/>
    </row>
    <row r="19" spans="5:116" ht="18.75" customHeight="1">
      <c r="E19" t="s">
        <v>221</v>
      </c>
      <c r="L19" s="29"/>
      <c r="M19" s="29"/>
      <c r="O19" s="29"/>
      <c r="P19" s="820" t="str">
        <f>IF(AA22="","",AA22)</f>
        <v/>
      </c>
      <c r="Q19" s="820"/>
      <c r="R19" s="820"/>
      <c r="S19" s="820"/>
      <c r="T19" s="820"/>
      <c r="U19" s="820"/>
      <c r="V19" s="820"/>
      <c r="W19" s="820"/>
      <c r="X19" s="820"/>
      <c r="Y19" s="820"/>
      <c r="Z19" s="820"/>
      <c r="AA19" t="s">
        <v>2</v>
      </c>
      <c r="AY19" s="7"/>
      <c r="AZ19" s="7"/>
      <c r="BF19" s="7"/>
      <c r="BS19" t="s">
        <v>221</v>
      </c>
      <c r="BZ19" s="29"/>
      <c r="CA19" s="29"/>
      <c r="CC19" s="29"/>
      <c r="CD19" s="820">
        <v>300000</v>
      </c>
      <c r="CE19" s="820"/>
      <c r="CF19" s="820"/>
      <c r="CG19" s="820"/>
      <c r="CH19" s="820"/>
      <c r="CI19" s="820"/>
      <c r="CJ19" s="820"/>
      <c r="CK19" s="820"/>
      <c r="CL19" s="820"/>
      <c r="CM19" s="820"/>
      <c r="CN19" s="820"/>
      <c r="CO19" t="s">
        <v>2</v>
      </c>
    </row>
    <row r="20" spans="5:116" ht="18.75" customHeight="1">
      <c r="E20" t="s">
        <v>222</v>
      </c>
      <c r="L20" s="29"/>
      <c r="M20" s="29"/>
      <c r="O20" s="29"/>
      <c r="P20" s="45"/>
      <c r="Q20" s="45"/>
      <c r="R20" s="45"/>
      <c r="S20" s="45"/>
      <c r="T20" s="45"/>
      <c r="U20" s="45"/>
      <c r="V20" s="45"/>
      <c r="W20" s="45"/>
      <c r="X20" s="45"/>
      <c r="Y20" s="45"/>
      <c r="Z20" s="45"/>
      <c r="AY20" s="7"/>
      <c r="AZ20" s="7"/>
      <c r="BF20" s="7"/>
      <c r="BS20" t="s">
        <v>222</v>
      </c>
      <c r="BZ20" s="29"/>
      <c r="CA20" s="29"/>
      <c r="CC20" s="29"/>
      <c r="CD20" s="45"/>
      <c r="CE20" s="45"/>
      <c r="CF20" s="45"/>
      <c r="CG20" s="45"/>
      <c r="CH20" s="45"/>
      <c r="CI20" s="45"/>
      <c r="CJ20" s="45"/>
      <c r="CK20" s="45"/>
      <c r="CL20" s="45"/>
      <c r="CM20" s="45"/>
      <c r="CN20" s="45"/>
    </row>
    <row r="21" spans="5:116" ht="18.75" customHeight="1">
      <c r="F21" s="422" t="s">
        <v>606</v>
      </c>
      <c r="G21" s="810"/>
      <c r="H21" s="810"/>
      <c r="I21" s="810"/>
      <c r="J21" s="810"/>
      <c r="K21" s="810"/>
      <c r="L21" s="810"/>
      <c r="M21" s="810"/>
      <c r="N21" s="810"/>
      <c r="O21" s="810"/>
      <c r="P21" s="811"/>
      <c r="Q21" s="1"/>
      <c r="R21" s="294" t="s">
        <v>605</v>
      </c>
      <c r="S21" s="294"/>
      <c r="T21" s="294"/>
      <c r="U21" s="294"/>
      <c r="V21" s="294"/>
      <c r="W21" s="294"/>
      <c r="X21" s="294"/>
      <c r="Y21" s="294"/>
      <c r="Z21" s="2"/>
      <c r="AA21" s="343" t="s">
        <v>223</v>
      </c>
      <c r="AB21" s="294"/>
      <c r="AC21" s="294"/>
      <c r="AD21" s="294"/>
      <c r="AE21" s="294"/>
      <c r="AF21" s="294"/>
      <c r="AG21" s="294"/>
      <c r="AH21" s="294"/>
      <c r="AI21" s="344"/>
      <c r="AJ21" s="343" t="s">
        <v>224</v>
      </c>
      <c r="AK21" s="294"/>
      <c r="AL21" s="294"/>
      <c r="AM21" s="294"/>
      <c r="AN21" s="294"/>
      <c r="AO21" s="294"/>
      <c r="AP21" s="294"/>
      <c r="AQ21" s="294"/>
      <c r="AR21" s="344"/>
      <c r="AY21" s="7"/>
      <c r="AZ21" s="7"/>
      <c r="BF21" s="7"/>
      <c r="BT21" s="422" t="s">
        <v>606</v>
      </c>
      <c r="BU21" s="810"/>
      <c r="BV21" s="810"/>
      <c r="BW21" s="810"/>
      <c r="BX21" s="810"/>
      <c r="BY21" s="810"/>
      <c r="BZ21" s="810"/>
      <c r="CA21" s="810"/>
      <c r="CB21" s="810"/>
      <c r="CC21" s="810"/>
      <c r="CD21" s="811"/>
      <c r="CE21" s="1"/>
      <c r="CF21" s="294" t="s">
        <v>605</v>
      </c>
      <c r="CG21" s="294"/>
      <c r="CH21" s="294"/>
      <c r="CI21" s="294"/>
      <c r="CJ21" s="294"/>
      <c r="CK21" s="294"/>
      <c r="CL21" s="294"/>
      <c r="CM21" s="294"/>
      <c r="CN21" s="2"/>
      <c r="CO21" s="343" t="s">
        <v>223</v>
      </c>
      <c r="CP21" s="294"/>
      <c r="CQ21" s="294"/>
      <c r="CR21" s="294"/>
      <c r="CS21" s="294"/>
      <c r="CT21" s="294"/>
      <c r="CU21" s="294"/>
      <c r="CV21" s="294"/>
      <c r="CW21" s="344"/>
      <c r="CX21" s="343" t="s">
        <v>224</v>
      </c>
      <c r="CY21" s="294"/>
      <c r="CZ21" s="294"/>
      <c r="DA21" s="294"/>
      <c r="DB21" s="294"/>
      <c r="DC21" s="294"/>
      <c r="DD21" s="294"/>
      <c r="DE21" s="294"/>
      <c r="DF21" s="344"/>
    </row>
    <row r="22" spans="5:116" ht="18.75" customHeight="1">
      <c r="F22" s="834" t="str">
        <f>IF(③変更承認申請書!X45="","",③変更承認申請書!X45)</f>
        <v/>
      </c>
      <c r="G22" s="835"/>
      <c r="H22" s="835"/>
      <c r="I22" s="835"/>
      <c r="J22" s="835"/>
      <c r="K22" s="835"/>
      <c r="L22" s="835"/>
      <c r="M22" s="835"/>
      <c r="N22" s="835"/>
      <c r="O22" s="90" t="s">
        <v>604</v>
      </c>
      <c r="P22" s="90"/>
      <c r="Q22" s="827"/>
      <c r="R22" s="828"/>
      <c r="S22" s="828"/>
      <c r="T22" s="828"/>
      <c r="U22" s="828"/>
      <c r="V22" s="828"/>
      <c r="W22" s="828"/>
      <c r="X22" s="828"/>
      <c r="Y22" s="46"/>
      <c r="Z22" s="8" t="s">
        <v>604</v>
      </c>
      <c r="AA22" s="822"/>
      <c r="AB22" s="823"/>
      <c r="AC22" s="823"/>
      <c r="AD22" s="823"/>
      <c r="AE22" s="823"/>
      <c r="AF22" s="823"/>
      <c r="AG22" s="823"/>
      <c r="AH22" s="3"/>
      <c r="AI22" s="8" t="s">
        <v>2</v>
      </c>
      <c r="AJ22" s="824" t="str">
        <f>IF(F22="","",F22-AA22-Q22)</f>
        <v/>
      </c>
      <c r="AK22" s="825"/>
      <c r="AL22" s="825"/>
      <c r="AM22" s="825"/>
      <c r="AN22" s="825"/>
      <c r="AO22" s="825"/>
      <c r="AP22" s="825"/>
      <c r="AQ22" s="3"/>
      <c r="AR22" s="8" t="s">
        <v>2</v>
      </c>
      <c r="AY22" s="7"/>
      <c r="AZ22" s="7"/>
      <c r="BF22" s="7"/>
      <c r="BT22" s="830">
        <v>648000</v>
      </c>
      <c r="BU22" s="831"/>
      <c r="BV22" s="831"/>
      <c r="BW22" s="831"/>
      <c r="BX22" s="831"/>
      <c r="BY22" s="831"/>
      <c r="BZ22" s="831"/>
      <c r="CA22" s="831"/>
      <c r="CB22" s="831"/>
      <c r="CC22" s="90" t="s">
        <v>604</v>
      </c>
      <c r="CD22" s="90"/>
      <c r="CE22" s="832">
        <v>0</v>
      </c>
      <c r="CF22" s="833"/>
      <c r="CG22" s="833"/>
      <c r="CH22" s="833"/>
      <c r="CI22" s="833"/>
      <c r="CJ22" s="833"/>
      <c r="CK22" s="833"/>
      <c r="CL22" s="833"/>
      <c r="CM22" s="46"/>
      <c r="CN22" s="8" t="s">
        <v>604</v>
      </c>
      <c r="CO22" s="836">
        <v>300000</v>
      </c>
      <c r="CP22" s="837"/>
      <c r="CQ22" s="837"/>
      <c r="CR22" s="837"/>
      <c r="CS22" s="837"/>
      <c r="CT22" s="837"/>
      <c r="CU22" s="837"/>
      <c r="CV22" s="3"/>
      <c r="CW22" s="8" t="s">
        <v>2</v>
      </c>
      <c r="CX22" s="824">
        <f>IF(BT22="","",BT22-CO22-CE22)</f>
        <v>348000</v>
      </c>
      <c r="CY22" s="825"/>
      <c r="CZ22" s="825"/>
      <c r="DA22" s="825"/>
      <c r="DB22" s="825"/>
      <c r="DC22" s="825"/>
      <c r="DD22" s="825"/>
      <c r="DE22" s="3"/>
      <c r="DF22" s="8" t="s">
        <v>2</v>
      </c>
    </row>
    <row r="23" spans="5:116" ht="18.75" customHeight="1">
      <c r="E23" t="s">
        <v>225</v>
      </c>
      <c r="P23" s="45"/>
      <c r="Q23" s="45"/>
      <c r="R23" s="45"/>
      <c r="S23" s="45"/>
      <c r="T23" s="45"/>
      <c r="U23" s="45"/>
      <c r="V23" s="45"/>
      <c r="W23" s="45"/>
      <c r="X23" s="45"/>
      <c r="Y23" s="45"/>
      <c r="Z23" s="45"/>
      <c r="AY23" s="7"/>
      <c r="AZ23" s="7"/>
      <c r="BF23" s="7"/>
      <c r="BS23" t="s">
        <v>225</v>
      </c>
      <c r="CD23" s="45"/>
      <c r="CE23" s="45"/>
      <c r="CF23" s="45"/>
      <c r="CG23" s="45"/>
      <c r="CH23" s="45"/>
      <c r="CI23" s="45"/>
      <c r="CJ23" s="45"/>
      <c r="CK23" s="45"/>
      <c r="CL23" s="45"/>
      <c r="CM23" s="45"/>
      <c r="CN23" s="45"/>
    </row>
    <row r="24" spans="5:116" ht="18.75" customHeight="1">
      <c r="G24" t="s">
        <v>640</v>
      </c>
      <c r="P24" s="45"/>
      <c r="Q24" s="45"/>
      <c r="R24" s="45"/>
      <c r="S24" s="45"/>
      <c r="T24" s="45"/>
      <c r="U24" s="45"/>
      <c r="V24" s="45"/>
      <c r="W24" s="45"/>
      <c r="X24" s="45"/>
      <c r="Y24" s="45"/>
      <c r="Z24" s="45"/>
      <c r="AY24" s="7"/>
      <c r="AZ24" s="7"/>
      <c r="BF24" s="7"/>
      <c r="BU24" t="s">
        <v>640</v>
      </c>
      <c r="CD24" s="45"/>
      <c r="CE24" s="45"/>
      <c r="CF24" s="45"/>
      <c r="CG24" s="45"/>
      <c r="CH24" s="45"/>
      <c r="CI24" s="45"/>
      <c r="CJ24" s="45"/>
      <c r="CK24" s="45"/>
      <c r="CL24" s="45"/>
      <c r="CM24" s="45"/>
      <c r="CN24" s="45"/>
    </row>
    <row r="25" spans="5:116" ht="18.75" customHeight="1">
      <c r="G25" t="s">
        <v>226</v>
      </c>
      <c r="O25" s="719"/>
      <c r="P25" s="719"/>
      <c r="Q25" s="719"/>
      <c r="R25" s="719"/>
      <c r="S25" s="719"/>
      <c r="T25" s="719"/>
      <c r="U25" s="719"/>
      <c r="V25" s="719"/>
      <c r="W25" s="719"/>
      <c r="X25" s="719"/>
      <c r="Y25" s="719"/>
      <c r="Z25" s="719"/>
      <c r="AA25" s="719"/>
      <c r="AB25" s="719"/>
      <c r="AC25" s="719"/>
      <c r="AD25" s="719"/>
      <c r="AE25" s="719"/>
      <c r="AF25" s="719"/>
      <c r="AG25" s="719"/>
      <c r="AH25" s="719"/>
      <c r="AI25" s="719"/>
      <c r="AJ25" s="719"/>
      <c r="AK25" s="719"/>
      <c r="AL25" s="719"/>
      <c r="AM25" s="719"/>
      <c r="AN25" s="719"/>
      <c r="AO25" s="719"/>
      <c r="AP25" s="719"/>
      <c r="AY25" s="7"/>
      <c r="AZ25" s="7"/>
      <c r="BF25" s="7"/>
      <c r="BU25" t="s">
        <v>226</v>
      </c>
      <c r="CC25" s="716" t="s">
        <v>497</v>
      </c>
      <c r="CD25" s="716"/>
      <c r="CE25" s="716"/>
      <c r="CF25" s="716"/>
      <c r="CG25" s="716"/>
      <c r="CH25" s="716"/>
      <c r="CI25" s="716"/>
      <c r="CJ25" s="716"/>
      <c r="CK25" s="716"/>
      <c r="CL25" s="716"/>
      <c r="CM25" s="716"/>
      <c r="CN25" s="716"/>
      <c r="CO25" s="716"/>
      <c r="CP25" s="716"/>
      <c r="CQ25" s="716"/>
      <c r="CR25" s="716"/>
      <c r="CS25" s="716"/>
      <c r="CT25" s="716"/>
      <c r="CU25" s="716"/>
      <c r="CV25" s="716"/>
      <c r="CW25" s="716"/>
      <c r="CX25" s="716"/>
      <c r="CY25" s="716"/>
      <c r="CZ25" s="716"/>
      <c r="DA25" s="716"/>
      <c r="DB25" s="716"/>
      <c r="DC25" s="716"/>
      <c r="DD25" s="716"/>
    </row>
    <row r="26" spans="5:116" ht="18.75" customHeight="1">
      <c r="G26" t="s">
        <v>227</v>
      </c>
      <c r="H26" s="16"/>
      <c r="I26" s="16"/>
      <c r="J26" s="16"/>
      <c r="K26" s="16"/>
      <c r="L26" s="16"/>
      <c r="M26" s="16"/>
      <c r="N26" s="16"/>
      <c r="O26" s="826"/>
      <c r="P26" s="826"/>
      <c r="Q26" s="826"/>
      <c r="R26" s="826"/>
      <c r="S26" s="826"/>
      <c r="T26" s="826"/>
      <c r="U26" s="826"/>
      <c r="V26" s="826"/>
      <c r="W26" s="826"/>
      <c r="X26" s="826"/>
      <c r="Y26" s="826"/>
      <c r="Z26" s="826"/>
      <c r="AA26" s="16"/>
      <c r="AB26" s="16"/>
      <c r="AC26" s="16"/>
      <c r="AD26" s="16"/>
      <c r="AE26" s="16"/>
      <c r="AF26" s="16"/>
      <c r="AG26" s="16"/>
      <c r="AH26" s="16"/>
      <c r="AI26" s="16"/>
      <c r="AJ26" s="16"/>
      <c r="AK26" s="16"/>
      <c r="AL26" s="16"/>
      <c r="AM26" s="16"/>
      <c r="AN26" s="16"/>
      <c r="AO26" s="16"/>
      <c r="AP26" s="16"/>
      <c r="AQ26" s="16"/>
      <c r="AR26" s="16"/>
      <c r="AS26" s="16"/>
      <c r="AT26" t="s">
        <v>739</v>
      </c>
      <c r="AY26" s="7"/>
      <c r="AZ26" s="7"/>
      <c r="BF26" s="7"/>
      <c r="BU26" t="s">
        <v>227</v>
      </c>
      <c r="BV26" s="16"/>
      <c r="BW26" s="16"/>
      <c r="BX26" s="16"/>
      <c r="BY26" s="16"/>
      <c r="BZ26" s="16"/>
      <c r="CA26" s="16"/>
      <c r="CB26" s="16"/>
      <c r="CC26" s="829" t="s">
        <v>498</v>
      </c>
      <c r="CD26" s="829"/>
      <c r="CE26" s="829"/>
      <c r="CF26" s="829"/>
      <c r="CG26" s="829"/>
      <c r="CH26" s="829"/>
      <c r="CI26" s="829"/>
      <c r="CJ26" s="829"/>
      <c r="CK26" s="829"/>
      <c r="CL26" s="829"/>
      <c r="CM26" s="829"/>
      <c r="CN26" s="829"/>
      <c r="CO26" s="16"/>
      <c r="CP26" s="16"/>
      <c r="CQ26" s="16"/>
      <c r="CR26" s="16"/>
      <c r="CS26" s="16"/>
      <c r="CT26" s="16"/>
      <c r="CU26" s="16"/>
      <c r="CV26" s="16"/>
      <c r="CW26" s="16"/>
      <c r="CX26" s="16"/>
      <c r="CY26" s="16"/>
      <c r="CZ26" s="16"/>
      <c r="DA26" s="16"/>
      <c r="DB26" s="16"/>
      <c r="DC26" s="16"/>
      <c r="DD26" s="16"/>
      <c r="DE26" s="16"/>
      <c r="DF26" s="16"/>
      <c r="DG26" s="16"/>
    </row>
    <row r="27" spans="5:116" ht="18.75" customHeight="1">
      <c r="G27" t="s">
        <v>228</v>
      </c>
      <c r="H27" s="16"/>
      <c r="I27" s="16"/>
      <c r="J27" s="16"/>
      <c r="K27" s="16"/>
      <c r="L27" s="16"/>
      <c r="M27" s="16"/>
      <c r="N27" s="16"/>
      <c r="O27" s="826"/>
      <c r="P27" s="826"/>
      <c r="Q27" s="826"/>
      <c r="R27" s="826"/>
      <c r="S27" s="826"/>
      <c r="T27" s="826"/>
      <c r="U27" s="826"/>
      <c r="V27" s="826"/>
      <c r="W27" s="826"/>
      <c r="X27" s="826"/>
      <c r="Y27" s="826"/>
      <c r="Z27" s="826"/>
      <c r="AA27" s="16"/>
      <c r="AB27" s="16"/>
      <c r="AC27" s="16"/>
      <c r="AD27" s="16"/>
      <c r="AE27" s="16"/>
      <c r="AF27" s="16"/>
      <c r="AG27" s="16"/>
      <c r="AH27" s="16"/>
      <c r="AI27" s="16"/>
      <c r="AJ27" s="16"/>
      <c r="AK27" s="16"/>
      <c r="AL27" s="16"/>
      <c r="AM27" s="16"/>
      <c r="AN27" s="16"/>
      <c r="AO27" s="16"/>
      <c r="AP27" s="16"/>
      <c r="AQ27" s="16"/>
      <c r="AR27" s="16"/>
      <c r="AS27" s="16"/>
      <c r="AY27" s="7"/>
      <c r="AZ27" s="7"/>
      <c r="BF27" s="7"/>
      <c r="BU27" t="s">
        <v>228</v>
      </c>
      <c r="BV27" s="16"/>
      <c r="BW27" s="16"/>
      <c r="BX27" s="16"/>
      <c r="BY27" s="16"/>
      <c r="BZ27" s="16"/>
      <c r="CA27" s="16"/>
      <c r="CB27" s="16"/>
      <c r="CC27" s="829" t="s">
        <v>499</v>
      </c>
      <c r="CD27" s="829"/>
      <c r="CE27" s="829"/>
      <c r="CF27" s="829"/>
      <c r="CG27" s="829"/>
      <c r="CH27" s="829"/>
      <c r="CI27" s="829"/>
      <c r="CJ27" s="829"/>
      <c r="CK27" s="829"/>
      <c r="CL27" s="829"/>
      <c r="CM27" s="829"/>
      <c r="CN27" s="829"/>
      <c r="CO27" s="16"/>
      <c r="CP27" s="16"/>
      <c r="CQ27" s="16"/>
      <c r="CR27" s="16"/>
      <c r="CS27" s="16"/>
      <c r="CT27" s="16"/>
      <c r="CU27" s="16"/>
      <c r="CV27" s="16"/>
      <c r="CW27" s="16"/>
      <c r="CX27" s="16"/>
      <c r="CY27" s="16"/>
      <c r="CZ27" s="16"/>
      <c r="DA27" s="16"/>
      <c r="DB27" s="16"/>
      <c r="DC27" s="16"/>
      <c r="DD27" s="16"/>
      <c r="DE27" s="16"/>
      <c r="DF27" s="16"/>
      <c r="DG27" s="16"/>
    </row>
    <row r="28" spans="5:116" ht="37.5" customHeight="1">
      <c r="G28" s="16" t="s">
        <v>229</v>
      </c>
      <c r="H28" s="16"/>
      <c r="I28" s="16"/>
      <c r="J28" s="16"/>
      <c r="K28" s="16"/>
      <c r="L28" s="16"/>
      <c r="M28" s="16"/>
      <c r="N28" s="16"/>
      <c r="O28" s="645"/>
      <c r="P28" s="645"/>
      <c r="Q28" s="645"/>
      <c r="R28" s="645"/>
      <c r="S28" s="645"/>
      <c r="T28" s="645"/>
      <c r="U28" s="645"/>
      <c r="V28" s="645"/>
      <c r="W28" s="645"/>
      <c r="X28" s="645"/>
      <c r="Y28" s="645"/>
      <c r="Z28" s="645"/>
      <c r="AA28" s="645"/>
      <c r="AB28" s="645"/>
      <c r="AC28" s="645"/>
      <c r="AD28" s="645"/>
      <c r="AE28" s="645"/>
      <c r="AF28" s="645"/>
      <c r="AG28" s="645"/>
      <c r="AH28" s="645"/>
      <c r="AI28" s="645"/>
      <c r="AJ28" s="645"/>
      <c r="AK28" s="645"/>
      <c r="AL28" s="645"/>
      <c r="AM28" s="645"/>
      <c r="AN28" s="645"/>
      <c r="AO28" s="645"/>
      <c r="AP28" s="645"/>
      <c r="AQ28" s="16"/>
      <c r="AR28" s="16"/>
      <c r="AS28" s="16"/>
      <c r="AU28" s="89"/>
      <c r="AY28" s="7"/>
      <c r="AZ28" s="7"/>
      <c r="BF28" s="7"/>
      <c r="BU28" s="16" t="s">
        <v>229</v>
      </c>
      <c r="BV28" s="16"/>
      <c r="BW28" s="16"/>
      <c r="BX28" s="16"/>
      <c r="BY28" s="16"/>
      <c r="BZ28" s="16"/>
      <c r="CA28" s="16"/>
      <c r="CB28" s="16"/>
      <c r="CC28" s="606" t="s">
        <v>501</v>
      </c>
      <c r="CD28" s="606"/>
      <c r="CE28" s="606"/>
      <c r="CF28" s="606"/>
      <c r="CG28" s="606"/>
      <c r="CH28" s="606"/>
      <c r="CI28" s="606"/>
      <c r="CJ28" s="606"/>
      <c r="CK28" s="606"/>
      <c r="CL28" s="606"/>
      <c r="CM28" s="606"/>
      <c r="CN28" s="606"/>
      <c r="CO28" s="606"/>
      <c r="CP28" s="606"/>
      <c r="CQ28" s="606"/>
      <c r="CR28" s="606"/>
      <c r="CS28" s="606"/>
      <c r="CT28" s="606"/>
      <c r="CU28" s="606"/>
      <c r="CV28" s="606"/>
      <c r="CW28" s="606"/>
      <c r="CX28" s="606"/>
      <c r="CY28" s="606"/>
      <c r="CZ28" s="606"/>
      <c r="DA28" s="606"/>
      <c r="DB28" s="606"/>
      <c r="DC28" s="606"/>
      <c r="DD28" s="606"/>
      <c r="DE28" s="16"/>
      <c r="DF28" s="16"/>
      <c r="DG28" s="16"/>
    </row>
    <row r="29" spans="5:116" ht="39.75" customHeight="1">
      <c r="G29" s="16" t="s">
        <v>230</v>
      </c>
      <c r="O29" s="645"/>
      <c r="P29" s="645"/>
      <c r="Q29" s="645"/>
      <c r="R29" s="645"/>
      <c r="S29" s="645"/>
      <c r="T29" s="645"/>
      <c r="U29" s="645"/>
      <c r="V29" s="645"/>
      <c r="W29" s="645"/>
      <c r="X29" s="645"/>
      <c r="Y29" s="645"/>
      <c r="Z29" s="645"/>
      <c r="AA29" s="645"/>
      <c r="AB29" s="645"/>
      <c r="AC29" s="645"/>
      <c r="AD29" s="645"/>
      <c r="AE29" s="645"/>
      <c r="AF29" s="645"/>
      <c r="AG29" s="645"/>
      <c r="AH29" s="645"/>
      <c r="AI29" s="645"/>
      <c r="AJ29" s="645"/>
      <c r="AK29" s="645"/>
      <c r="AL29" s="645"/>
      <c r="AM29" s="645"/>
      <c r="AN29" s="645"/>
      <c r="AO29" s="645"/>
      <c r="AP29" s="645"/>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U29" s="16" t="s">
        <v>230</v>
      </c>
      <c r="CC29" s="606" t="s">
        <v>500</v>
      </c>
      <c r="CD29" s="606"/>
      <c r="CE29" s="606"/>
      <c r="CF29" s="606"/>
      <c r="CG29" s="606"/>
      <c r="CH29" s="606"/>
      <c r="CI29" s="606"/>
      <c r="CJ29" s="606"/>
      <c r="CK29" s="606"/>
      <c r="CL29" s="606"/>
      <c r="CM29" s="606"/>
      <c r="CN29" s="606"/>
      <c r="CO29" s="606"/>
      <c r="CP29" s="606"/>
      <c r="CQ29" s="606"/>
      <c r="CR29" s="606"/>
      <c r="CS29" s="606"/>
      <c r="CT29" s="606"/>
      <c r="CU29" s="606"/>
      <c r="CV29" s="606"/>
      <c r="CW29" s="606"/>
      <c r="CX29" s="606"/>
      <c r="CY29" s="606"/>
      <c r="CZ29" s="606"/>
      <c r="DA29" s="606"/>
      <c r="DB29" s="606"/>
      <c r="DC29" s="606"/>
      <c r="DD29" s="606"/>
    </row>
    <row r="30" spans="5:116" ht="18.75" customHeight="1">
      <c r="E30" t="s">
        <v>511</v>
      </c>
      <c r="AY30" s="7"/>
      <c r="AZ30" s="7"/>
      <c r="BF30" s="7"/>
      <c r="BS30" t="s">
        <v>231</v>
      </c>
    </row>
    <row r="31" spans="5:116" ht="18.75" customHeight="1">
      <c r="G31" t="s">
        <v>233</v>
      </c>
      <c r="M31" t="s">
        <v>236</v>
      </c>
      <c r="O31" s="719"/>
      <c r="P31" s="719"/>
      <c r="Q31" s="719"/>
      <c r="R31" s="719"/>
      <c r="S31" s="719"/>
      <c r="T31" s="719"/>
      <c r="U31" s="719"/>
      <c r="V31" s="719"/>
      <c r="W31" s="719"/>
      <c r="X31" s="719"/>
      <c r="Y31" s="719"/>
      <c r="Z31" s="719"/>
      <c r="AA31" s="719"/>
      <c r="AB31" s="719"/>
      <c r="AC31" s="719"/>
      <c r="AD31" s="719"/>
      <c r="AE31" s="719"/>
      <c r="AF31" s="719"/>
      <c r="AG31" s="719"/>
      <c r="AH31" s="719"/>
      <c r="AI31" s="719"/>
      <c r="AJ31" s="719"/>
      <c r="AK31" s="719"/>
      <c r="AL31" s="719"/>
      <c r="AM31" s="719"/>
      <c r="AN31" s="719"/>
      <c r="AO31" s="719"/>
      <c r="AP31" s="719"/>
      <c r="AY31" s="7"/>
      <c r="AZ31" s="7"/>
      <c r="BF31" s="7"/>
      <c r="BU31" t="s">
        <v>233</v>
      </c>
      <c r="CA31" t="s">
        <v>52</v>
      </c>
      <c r="CC31" s="716" t="s">
        <v>502</v>
      </c>
      <c r="CD31" s="716"/>
      <c r="CE31" s="716"/>
      <c r="CF31" s="716"/>
      <c r="CG31" s="716"/>
      <c r="CH31" s="716"/>
      <c r="CI31" s="716"/>
      <c r="CJ31" s="716"/>
      <c r="CK31" s="716"/>
      <c r="CL31" s="716"/>
      <c r="CM31" s="716"/>
      <c r="CN31" s="716"/>
      <c r="CO31" s="716"/>
      <c r="CP31" s="716"/>
      <c r="CQ31" s="716"/>
      <c r="CR31" s="716"/>
      <c r="CS31" s="716"/>
      <c r="CT31" s="716"/>
      <c r="CU31" s="716"/>
      <c r="CV31" s="716"/>
      <c r="CW31" s="716"/>
      <c r="CX31" s="716"/>
      <c r="CY31" s="716"/>
      <c r="CZ31" s="716"/>
      <c r="DA31" s="716"/>
      <c r="DB31" s="716"/>
      <c r="DC31" s="716"/>
      <c r="DD31" s="716"/>
    </row>
    <row r="32" spans="5:116" ht="18.75" customHeight="1">
      <c r="G32" t="s">
        <v>234</v>
      </c>
      <c r="O32" s="719"/>
      <c r="P32" s="719"/>
      <c r="Q32" s="719"/>
      <c r="R32" s="719"/>
      <c r="S32" s="719"/>
      <c r="T32" s="719"/>
      <c r="U32" s="719"/>
      <c r="V32" s="719"/>
      <c r="W32" s="719"/>
      <c r="X32" s="719"/>
      <c r="Y32" s="719"/>
      <c r="Z32" s="719"/>
      <c r="AY32" s="7"/>
      <c r="AZ32" s="7"/>
      <c r="BF32" s="7"/>
      <c r="BU32" t="s">
        <v>234</v>
      </c>
      <c r="CC32" s="716" t="s">
        <v>503</v>
      </c>
      <c r="CD32" s="716"/>
      <c r="CE32" s="716"/>
      <c r="CF32" s="716"/>
      <c r="CG32" s="716"/>
      <c r="CH32" s="716"/>
      <c r="CI32" s="716"/>
      <c r="CJ32" s="716"/>
      <c r="CK32" s="716"/>
      <c r="CL32" s="716"/>
      <c r="CM32" s="716"/>
      <c r="CN32" s="716"/>
    </row>
    <row r="33" spans="6:108" ht="51" customHeight="1">
      <c r="F33" s="17"/>
      <c r="G33" s="16" t="s">
        <v>235</v>
      </c>
      <c r="H33" s="17"/>
      <c r="I33" s="17"/>
      <c r="J33" s="17"/>
      <c r="K33" s="17"/>
      <c r="L33" s="17"/>
      <c r="M33" s="17"/>
      <c r="N33" s="17"/>
      <c r="O33" s="645"/>
      <c r="P33" s="645"/>
      <c r="Q33" s="645"/>
      <c r="R33" s="645"/>
      <c r="S33" s="645"/>
      <c r="T33" s="645"/>
      <c r="U33" s="645"/>
      <c r="V33" s="645"/>
      <c r="W33" s="645"/>
      <c r="X33" s="645"/>
      <c r="Y33" s="645"/>
      <c r="Z33" s="645"/>
      <c r="AA33" s="645"/>
      <c r="AB33" s="645"/>
      <c r="AC33" s="645"/>
      <c r="AD33" s="645"/>
      <c r="AE33" s="645"/>
      <c r="AF33" s="645"/>
      <c r="AG33" s="645"/>
      <c r="AH33" s="645"/>
      <c r="AI33" s="645"/>
      <c r="AJ33" s="645"/>
      <c r="AK33" s="645"/>
      <c r="AL33" s="645"/>
      <c r="AM33" s="645"/>
      <c r="AN33" s="645"/>
      <c r="AO33" s="645"/>
      <c r="AP33" s="645"/>
      <c r="AU33" s="16"/>
      <c r="AY33" s="7"/>
      <c r="AZ33" s="7"/>
      <c r="BF33" s="7"/>
      <c r="BT33" s="17"/>
      <c r="BU33" s="16" t="s">
        <v>235</v>
      </c>
      <c r="BV33" s="17"/>
      <c r="BW33" s="17"/>
      <c r="BX33" s="17"/>
      <c r="BY33" s="17"/>
      <c r="BZ33" s="17"/>
      <c r="CA33" s="17"/>
      <c r="CB33" s="17"/>
      <c r="CC33" s="606" t="s">
        <v>506</v>
      </c>
      <c r="CD33" s="606"/>
      <c r="CE33" s="606"/>
      <c r="CF33" s="606"/>
      <c r="CG33" s="606"/>
      <c r="CH33" s="606"/>
      <c r="CI33" s="606"/>
      <c r="CJ33" s="606"/>
      <c r="CK33" s="606"/>
      <c r="CL33" s="606"/>
      <c r="CM33" s="606"/>
      <c r="CN33" s="606"/>
      <c r="CO33" s="606"/>
      <c r="CP33" s="606"/>
      <c r="CQ33" s="606"/>
      <c r="CR33" s="606"/>
      <c r="CS33" s="606"/>
      <c r="CT33" s="606"/>
      <c r="CU33" s="606"/>
      <c r="CV33" s="606"/>
      <c r="CW33" s="606"/>
      <c r="CX33" s="606"/>
      <c r="CY33" s="606"/>
      <c r="CZ33" s="606"/>
      <c r="DA33" s="606"/>
      <c r="DB33" s="606"/>
      <c r="DC33" s="606"/>
      <c r="DD33" s="606"/>
    </row>
    <row r="34" spans="6:108" ht="18.75" customHeight="1">
      <c r="AY34" s="7"/>
      <c r="AZ34" s="7"/>
      <c r="BF34" s="7"/>
    </row>
    <row r="35" spans="6:108" ht="18.75" customHeight="1">
      <c r="F35" s="17"/>
      <c r="G35" s="17"/>
      <c r="H35" s="17"/>
      <c r="I35" s="17"/>
      <c r="J35" s="17"/>
      <c r="K35" s="17"/>
      <c r="L35" s="17"/>
      <c r="M35" s="17"/>
      <c r="N35" s="17"/>
      <c r="O35" s="17"/>
      <c r="AY35" s="7"/>
      <c r="AZ35" s="7"/>
      <c r="BF35" s="7"/>
    </row>
    <row r="36" spans="6:108" ht="18.75" customHeight="1">
      <c r="AY36" s="7"/>
      <c r="AZ36" s="7"/>
      <c r="BF36" s="7"/>
    </row>
    <row r="37" spans="6:108" ht="18.75" customHeight="1">
      <c r="AY37" s="7"/>
      <c r="AZ37" s="7"/>
      <c r="BF37" s="7"/>
    </row>
    <row r="38" spans="6:108" ht="18.75" customHeight="1">
      <c r="AY38" s="7"/>
      <c r="AZ38" s="7"/>
      <c r="BF38" s="7"/>
    </row>
    <row r="39" spans="6:108" ht="18.75" customHeight="1">
      <c r="AY39" s="7"/>
      <c r="AZ39" s="7"/>
      <c r="BF39" s="7"/>
    </row>
    <row r="40" spans="6:108" ht="18.75" customHeight="1"/>
  </sheetData>
  <sheetProtection sheet="1" formatCells="0" formatColumns="0" formatRows="0" selectLockedCells="1"/>
  <mergeCells count="75">
    <mergeCell ref="F22:N22"/>
    <mergeCell ref="F21:P21"/>
    <mergeCell ref="CO22:CU22"/>
    <mergeCell ref="CX22:DD22"/>
    <mergeCell ref="CC25:DD25"/>
    <mergeCell ref="CC26:CN26"/>
    <mergeCell ref="BT21:CD21"/>
    <mergeCell ref="CF21:CM21"/>
    <mergeCell ref="BT22:CB22"/>
    <mergeCell ref="CE22:CL22"/>
    <mergeCell ref="CC33:DD33"/>
    <mergeCell ref="CC27:CN27"/>
    <mergeCell ref="CC28:DD28"/>
    <mergeCell ref="CC29:DD29"/>
    <mergeCell ref="CC31:DD31"/>
    <mergeCell ref="CC32:CN32"/>
    <mergeCell ref="CH7:CP8"/>
    <mergeCell ref="CR7:DG7"/>
    <mergeCell ref="CR8:DG8"/>
    <mergeCell ref="CD19:CN19"/>
    <mergeCell ref="CO21:CW21"/>
    <mergeCell ref="CX21:DF21"/>
    <mergeCell ref="CH10:CP10"/>
    <mergeCell ref="CR10:DF10"/>
    <mergeCell ref="CD12:CE12"/>
    <mergeCell ref="CN12:CO12"/>
    <mergeCell ref="CD18:DF18"/>
    <mergeCell ref="CH9:CP9"/>
    <mergeCell ref="CR9:DG9"/>
    <mergeCell ref="BS16:DG16"/>
    <mergeCell ref="BV12:BW12"/>
    <mergeCell ref="BZ12:CA12"/>
    <mergeCell ref="O31:AP31"/>
    <mergeCell ref="O32:Z32"/>
    <mergeCell ref="O33:AP33"/>
    <mergeCell ref="AA22:AG22"/>
    <mergeCell ref="AJ22:AP22"/>
    <mergeCell ref="O25:AP25"/>
    <mergeCell ref="O26:Z26"/>
    <mergeCell ref="O27:Z27"/>
    <mergeCell ref="O28:AP28"/>
    <mergeCell ref="O29:AP29"/>
    <mergeCell ref="Q22:X22"/>
    <mergeCell ref="AU8:BR8"/>
    <mergeCell ref="AD8:AS8"/>
    <mergeCell ref="T7:AB8"/>
    <mergeCell ref="AD7:AS7"/>
    <mergeCell ref="DC1:DG1"/>
    <mergeCell ref="BS2:DG2"/>
    <mergeCell ref="CY3:CZ3"/>
    <mergeCell ref="AV4:BJ5"/>
    <mergeCell ref="AU1:BR2"/>
    <mergeCell ref="AO1:AS1"/>
    <mergeCell ref="E2:AS2"/>
    <mergeCell ref="AK3:AL3"/>
    <mergeCell ref="AN3:AO3"/>
    <mergeCell ref="AQ3:AR3"/>
    <mergeCell ref="DB3:DC3"/>
    <mergeCell ref="DE3:DF3"/>
    <mergeCell ref="P12:Q12"/>
    <mergeCell ref="R21:Y21"/>
    <mergeCell ref="E16:AS16"/>
    <mergeCell ref="H12:I12"/>
    <mergeCell ref="L12:M12"/>
    <mergeCell ref="P19:Z19"/>
    <mergeCell ref="AJ21:AR21"/>
    <mergeCell ref="AA21:AI21"/>
    <mergeCell ref="P18:AS18"/>
    <mergeCell ref="AU9:BR9"/>
    <mergeCell ref="AU10:BR10"/>
    <mergeCell ref="Z12:AA12"/>
    <mergeCell ref="T9:AB9"/>
    <mergeCell ref="AD9:AS9"/>
    <mergeCell ref="T10:AB10"/>
    <mergeCell ref="AD10:AR10"/>
  </mergeCells>
  <phoneticPr fontId="1"/>
  <dataValidations count="10">
    <dataValidation type="list" allowBlank="1" showInputMessage="1" showErrorMessage="1" sqref="O26:Z26 CC26:CN26" xr:uid="{00000000-0002-0000-1600-000000000000}">
      <formula1>"普通預金,当座預金"</formula1>
    </dataValidation>
    <dataValidation allowBlank="1" showInputMessage="1" showErrorMessage="1" promptTitle="ーーー事業番号ーーーー" prompt="採択通知に記載している番号を入力してください_x000a__x000a_※交付申請書に記載した番号と同じです" sqref="AO1:AS1" xr:uid="{50750269-7B40-49EE-9FB4-279897D1A348}"/>
    <dataValidation allowBlank="1" showInputMessage="1" showErrorMessage="1" promptTitle="ーーー請求日ーーーー" prompt="交付決定日以降の日付を入力してください" sqref="AK3:AL3" xr:uid="{DD8E732D-0A15-4D86-A75A-C4CC11F83729}"/>
    <dataValidation allowBlank="1" showInputMessage="1" showErrorMessage="1" promptTitle="ーーー代表者の職・氏名ーーーー" prompt="申請書提出時から変更がある場合は事前にお知らせください" sqref="AD10:AR10" xr:uid="{B229759F-961C-4DF5-82D5-5BC20E3B4EAF}"/>
    <dataValidation allowBlank="1" showInputMessage="1" showErrorMessage="1" promptTitle="ーーー交付決定日、番号ーーーーー" prompt="交付決定通知の日付と番号を入力してください_x000a__x000a_※交付決定通知は、例年、５月に発送しています_x000a_※採択通知の日付・番号を入力する間違いが多発していますので、ご注意ください" sqref="H12:I12 Z12:AA12 P12:Q12 L12:M12" xr:uid="{37C06936-2C43-4598-A11A-1F11AED16F45}"/>
    <dataValidation allowBlank="1" showInputMessage="1" showErrorMessage="1" promptTitle="ーーー交付決定額ーーーーー" prompt="交付決定通知に記載している額を入力してください_x000a__x000a_※変更承認を受けている場合は、変更後の額を入力してください_x000a_" sqref="F22:N22" xr:uid="{5BBCB3F8-6259-4EF9-B1E6-15DE0E235101}"/>
    <dataValidation allowBlank="1" showInputMessage="1" showErrorMessage="1" promptTitle="ーーー既受領額ーーーー" prompt="財団から既に助成金を受け取っている場合に金額を入力してください_x000a__x000a_※１回目の概算払い請求である場合は、０円となります" sqref="Q22:X22" xr:uid="{6C907366-5D1F-484B-92A5-956A75DFF894}"/>
    <dataValidation allowBlank="1" showInputMessage="1" showErrorMessage="1" promptTitle="ーーーーー今回請求額ーーーーーーーーーーーー" prompt="請求する額を入力してください_x000a__x000a_※請求額は交付決定額－既受領額以内としてください_x000a_※端数（千円未満）が生じないような額としてください_x000a_＜例＞_x000a_  × 321,555_x000a_  ○ 321,000_x000a__x000a_" sqref="AA22:AG22" xr:uid="{82B8D07B-7B95-41DE-A553-A7B461F77550}"/>
    <dataValidation allowBlank="1" showInputMessage="1" showErrorMessage="1" promptTitle="ーーー銀行・支店名ーーーー" prompt="銀行名と支店名を入力してください_x000a__x000a_※支店名を忘れずに入力してください" sqref="O25:AP25" xr:uid="{948AB4EB-C153-4874-BE27-56EC9A5A074A}"/>
    <dataValidation allowBlank="1" showInputMessage="1" showErrorMessage="1" promptTitle="ーーー通帳名義ーーーーー" prompt="通帳名義は、事業実施団体名と同じものとしてください_x000a__x000a_※団体名と振込先名義が違う場合は、事前連絡をお願いします" sqref="O29:AP29" xr:uid="{6B9FE985-4D39-4FDA-B866-3AF8EECC19A6}"/>
  </dataValidations>
  <pageMargins left="0.70866141732283472" right="0.70866141732283472" top="0.74803149606299213" bottom="0.74803149606299213" header="0.31496062992125984" footer="0.31496062992125984"/>
  <pageSetup paperSize="9" scale="99" fitToHeight="0" orientation="portrait" blackAndWhite="1"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59999389629810485"/>
    <pageSetUpPr fitToPage="1"/>
  </sheetPr>
  <dimension ref="E1:DY40"/>
  <sheetViews>
    <sheetView showGridLines="0" zoomScaleNormal="100" zoomScaleSheetLayoutView="100" workbookViewId="0">
      <selection activeCell="F22" sqref="F22:M22"/>
    </sheetView>
  </sheetViews>
  <sheetFormatPr defaultColWidth="1.875" defaultRowHeight="18.75"/>
  <cols>
    <col min="5" max="5" width="2.625" customWidth="1"/>
    <col min="10" max="11" width="1.875" customWidth="1"/>
    <col min="36" max="36" width="2.75" customWidth="1"/>
    <col min="39" max="39" width="2.625" customWidth="1"/>
    <col min="41" max="41" width="1.875" customWidth="1"/>
    <col min="42" max="42" width="2.5" customWidth="1"/>
    <col min="44" max="44" width="1.5" customWidth="1"/>
    <col min="45" max="45" width="2.375" customWidth="1"/>
    <col min="86" max="86" width="2.75" customWidth="1"/>
    <col min="115" max="115" width="2.5" customWidth="1"/>
    <col min="118" max="118" width="2.625" customWidth="1"/>
    <col min="121" max="121" width="2.375" customWidth="1"/>
  </cols>
  <sheetData>
    <row r="1" spans="5:124" ht="18.75" customHeight="1">
      <c r="E1" t="s">
        <v>238</v>
      </c>
      <c r="AK1" s="1" t="s">
        <v>109</v>
      </c>
      <c r="AL1" s="3"/>
      <c r="AM1" s="3"/>
      <c r="AN1" s="3"/>
      <c r="AO1" s="642" t="str">
        <f>IF(②申請書１!AO1="","",②申請書１!AO1)</f>
        <v/>
      </c>
      <c r="AP1" s="643"/>
      <c r="AQ1" s="643"/>
      <c r="AR1" s="643"/>
      <c r="AS1" s="644"/>
      <c r="AU1" t="s">
        <v>206</v>
      </c>
      <c r="CF1" t="s">
        <v>238</v>
      </c>
      <c r="DL1" s="1" t="s">
        <v>109</v>
      </c>
      <c r="DM1" s="3"/>
      <c r="DN1" s="3"/>
      <c r="DO1" s="3"/>
      <c r="DP1" s="343" t="s">
        <v>487</v>
      </c>
      <c r="DQ1" s="294"/>
      <c r="DR1" s="294"/>
      <c r="DS1" s="294"/>
      <c r="DT1" s="344"/>
    </row>
    <row r="2" spans="5:124" ht="34.5" customHeight="1">
      <c r="E2" s="299" t="s">
        <v>218</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BT2" s="118" t="s">
        <v>438</v>
      </c>
      <c r="CF2" s="299" t="s">
        <v>218</v>
      </c>
      <c r="CG2" s="299"/>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299"/>
      <c r="DL2" s="299"/>
      <c r="DM2" s="299"/>
      <c r="DN2" s="299"/>
      <c r="DO2" s="299"/>
      <c r="DP2" s="299"/>
      <c r="DQ2" s="299"/>
      <c r="DR2" s="299"/>
      <c r="DS2" s="299"/>
      <c r="DT2" s="299"/>
    </row>
    <row r="3" spans="5:124" ht="19.5" thickBot="1">
      <c r="AI3" t="s">
        <v>7</v>
      </c>
      <c r="AK3" s="295"/>
      <c r="AL3" s="295"/>
      <c r="AM3" t="s">
        <v>6</v>
      </c>
      <c r="AN3" s="295"/>
      <c r="AO3" s="295"/>
      <c r="AP3" t="s">
        <v>5</v>
      </c>
      <c r="AQ3" s="295"/>
      <c r="AR3" s="295"/>
      <c r="AS3" t="s">
        <v>4</v>
      </c>
      <c r="AU3" t="s">
        <v>507</v>
      </c>
      <c r="DJ3" t="s">
        <v>7</v>
      </c>
      <c r="DL3" s="505">
        <v>10</v>
      </c>
      <c r="DM3" s="505"/>
      <c r="DN3" t="s">
        <v>6</v>
      </c>
      <c r="DO3" s="505">
        <v>3</v>
      </c>
      <c r="DP3" s="505"/>
      <c r="DQ3" t="s">
        <v>5</v>
      </c>
      <c r="DR3" s="505">
        <v>10</v>
      </c>
      <c r="DS3" s="505"/>
      <c r="DT3" t="s">
        <v>4</v>
      </c>
    </row>
    <row r="4" spans="5:124" ht="9.9499999999999993" customHeight="1" thickTop="1">
      <c r="AU4" s="70"/>
      <c r="AV4" s="640" t="s">
        <v>380</v>
      </c>
      <c r="AW4" s="640"/>
      <c r="AX4" s="640"/>
      <c r="AY4" s="640"/>
      <c r="AZ4" s="640"/>
      <c r="BA4" s="640"/>
      <c r="BB4" s="640"/>
      <c r="BC4" s="640"/>
      <c r="BD4" s="640"/>
      <c r="BE4" s="640"/>
      <c r="BF4" s="640"/>
      <c r="BG4" s="640"/>
      <c r="BH4" s="640"/>
      <c r="BI4" s="640"/>
      <c r="BJ4" s="640"/>
      <c r="BK4" s="49"/>
      <c r="BL4" s="49"/>
      <c r="BM4" s="49"/>
      <c r="BN4" s="49"/>
      <c r="BO4" s="49"/>
      <c r="BP4" s="49"/>
      <c r="BQ4" s="49"/>
      <c r="BR4" s="49"/>
      <c r="BS4" s="49"/>
      <c r="BT4" s="49"/>
      <c r="BU4" s="49"/>
      <c r="BV4" s="49"/>
      <c r="BW4" s="49"/>
      <c r="BX4" s="49"/>
      <c r="BY4" s="49"/>
      <c r="BZ4" s="49"/>
      <c r="CA4" s="49"/>
      <c r="CB4" s="49"/>
      <c r="CC4" s="49"/>
      <c r="CD4" s="50"/>
    </row>
    <row r="5" spans="5:124" ht="18.75" customHeight="1">
      <c r="E5" t="s">
        <v>74</v>
      </c>
      <c r="AU5" s="64"/>
      <c r="AV5" s="641"/>
      <c r="AW5" s="641"/>
      <c r="AX5" s="641"/>
      <c r="AY5" s="641"/>
      <c r="AZ5" s="641"/>
      <c r="BA5" s="641"/>
      <c r="BB5" s="641"/>
      <c r="BC5" s="641"/>
      <c r="BD5" s="641"/>
      <c r="BE5" s="641"/>
      <c r="BF5" s="641"/>
      <c r="BG5" s="641"/>
      <c r="BH5" s="641"/>
      <c r="BI5" s="641"/>
      <c r="BJ5" s="641"/>
      <c r="CD5" s="51"/>
      <c r="CF5" t="s">
        <v>74</v>
      </c>
    </row>
    <row r="6" spans="5:124" ht="18.75" customHeight="1">
      <c r="AU6" s="64"/>
      <c r="AV6" s="71"/>
      <c r="AW6" s="71"/>
      <c r="AX6" s="71"/>
      <c r="AY6" s="71"/>
      <c r="AZ6" s="71"/>
      <c r="BA6" s="71"/>
      <c r="BB6" s="71"/>
      <c r="BC6" s="71"/>
      <c r="BD6" s="71"/>
      <c r="BE6" s="71"/>
      <c r="BF6" s="71"/>
      <c r="CD6" s="51"/>
    </row>
    <row r="7" spans="5:124" ht="18.75" customHeight="1">
      <c r="T7" s="496" t="s">
        <v>360</v>
      </c>
      <c r="U7" s="496"/>
      <c r="V7" s="496"/>
      <c r="W7" s="496"/>
      <c r="X7" s="496"/>
      <c r="Y7" s="496"/>
      <c r="Z7" s="496"/>
      <c r="AA7" s="496"/>
      <c r="AB7" s="496"/>
      <c r="AD7" s="648" t="str">
        <f>IF(②申請書１!AD7="","",②申請書１!AD7)</f>
        <v/>
      </c>
      <c r="AE7" s="648"/>
      <c r="AF7" s="648"/>
      <c r="AG7" s="648"/>
      <c r="AH7" s="648"/>
      <c r="AI7" s="648"/>
      <c r="AJ7" s="648"/>
      <c r="AK7" s="648"/>
      <c r="AL7" s="648"/>
      <c r="AM7" s="648"/>
      <c r="AN7" s="648"/>
      <c r="AO7" s="648"/>
      <c r="AP7" s="648"/>
      <c r="AQ7" s="648"/>
      <c r="AR7" s="648"/>
      <c r="AS7" s="648"/>
      <c r="AU7" s="64" t="s">
        <v>379</v>
      </c>
      <c r="AW7" s="18"/>
      <c r="AX7" s="18"/>
      <c r="AY7" t="s">
        <v>372</v>
      </c>
      <c r="CD7" s="51"/>
      <c r="CU7" s="508" t="s">
        <v>360</v>
      </c>
      <c r="CV7" s="508"/>
      <c r="CW7" s="508"/>
      <c r="CX7" s="508"/>
      <c r="CY7" s="508"/>
      <c r="CZ7" s="508"/>
      <c r="DA7" s="508"/>
      <c r="DB7" s="508"/>
      <c r="DC7" s="508"/>
      <c r="DE7" s="506" t="s">
        <v>461</v>
      </c>
      <c r="DF7" s="506"/>
      <c r="DG7" s="506"/>
      <c r="DH7" s="506"/>
      <c r="DI7" s="506"/>
      <c r="DJ7" s="506"/>
      <c r="DK7" s="506"/>
      <c r="DL7" s="506"/>
      <c r="DM7" s="506"/>
      <c r="DN7" s="506"/>
      <c r="DO7" s="506"/>
      <c r="DP7" s="506"/>
      <c r="DQ7" s="506"/>
      <c r="DR7" s="506"/>
      <c r="DS7" s="506"/>
      <c r="DT7" s="506"/>
    </row>
    <row r="8" spans="5:124" ht="36" customHeight="1">
      <c r="T8" s="496"/>
      <c r="U8" s="496"/>
      <c r="V8" s="496"/>
      <c r="W8" s="496"/>
      <c r="X8" s="496"/>
      <c r="Y8" s="496"/>
      <c r="Z8" s="496"/>
      <c r="AA8" s="496"/>
      <c r="AB8" s="496"/>
      <c r="AC8" s="17"/>
      <c r="AD8" s="498" t="str">
        <f>IF(②申請書１!AD8="","",②申請書１!AD8)</f>
        <v/>
      </c>
      <c r="AE8" s="498"/>
      <c r="AF8" s="498"/>
      <c r="AG8" s="498"/>
      <c r="AH8" s="498"/>
      <c r="AI8" s="498"/>
      <c r="AJ8" s="498"/>
      <c r="AK8" s="498"/>
      <c r="AL8" s="498"/>
      <c r="AM8" s="498"/>
      <c r="AN8" s="498"/>
      <c r="AO8" s="498"/>
      <c r="AP8" s="498"/>
      <c r="AQ8" s="498"/>
      <c r="AR8" s="498"/>
      <c r="AS8" s="498"/>
      <c r="AU8" s="636" t="s">
        <v>371</v>
      </c>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BS8" s="504"/>
      <c r="BT8" s="504"/>
      <c r="BU8" s="504"/>
      <c r="BV8" s="504"/>
      <c r="BW8" s="504"/>
      <c r="BX8" s="504"/>
      <c r="BY8" s="504"/>
      <c r="BZ8" s="504"/>
      <c r="CA8" s="504"/>
      <c r="CB8" s="504"/>
      <c r="CD8" s="51"/>
      <c r="CU8" s="508"/>
      <c r="CV8" s="508"/>
      <c r="CW8" s="508"/>
      <c r="CX8" s="508"/>
      <c r="CY8" s="508"/>
      <c r="CZ8" s="508"/>
      <c r="DA8" s="508"/>
      <c r="DB8" s="508"/>
      <c r="DC8" s="508"/>
      <c r="DD8" s="17"/>
      <c r="DE8" s="506" t="s">
        <v>408</v>
      </c>
      <c r="DF8" s="506"/>
      <c r="DG8" s="506"/>
      <c r="DH8" s="506"/>
      <c r="DI8" s="506"/>
      <c r="DJ8" s="506"/>
      <c r="DK8" s="506"/>
      <c r="DL8" s="506"/>
      <c r="DM8" s="506"/>
      <c r="DN8" s="506"/>
      <c r="DO8" s="506"/>
      <c r="DP8" s="506"/>
      <c r="DQ8" s="506"/>
      <c r="DR8" s="506"/>
      <c r="DS8" s="506"/>
      <c r="DT8" s="506"/>
    </row>
    <row r="9" spans="5:124" ht="37.5" customHeight="1" thickBot="1">
      <c r="T9" s="499" t="s">
        <v>76</v>
      </c>
      <c r="U9" s="499"/>
      <c r="V9" s="499"/>
      <c r="W9" s="499"/>
      <c r="X9" s="499"/>
      <c r="Y9" s="499"/>
      <c r="Z9" s="499"/>
      <c r="AA9" s="499"/>
      <c r="AB9" s="499"/>
      <c r="AC9" s="17"/>
      <c r="AD9" s="498" t="str">
        <f>IF(②申請書１!AD9="","",②申請書１!AD9)</f>
        <v/>
      </c>
      <c r="AE9" s="498"/>
      <c r="AF9" s="498"/>
      <c r="AG9" s="498"/>
      <c r="AH9" s="498"/>
      <c r="AI9" s="498"/>
      <c r="AJ9" s="498"/>
      <c r="AK9" s="498"/>
      <c r="AL9" s="498"/>
      <c r="AM9" s="498"/>
      <c r="AN9" s="498"/>
      <c r="AO9" s="498"/>
      <c r="AP9" s="498"/>
      <c r="AQ9" s="498"/>
      <c r="AR9" s="498"/>
      <c r="AS9" s="498"/>
      <c r="AU9" s="638" t="s">
        <v>375</v>
      </c>
      <c r="AV9" s="838"/>
      <c r="AW9" s="838"/>
      <c r="AX9" s="838"/>
      <c r="AY9" s="838"/>
      <c r="AZ9" s="838"/>
      <c r="BA9" s="838"/>
      <c r="BB9" s="838"/>
      <c r="BC9" s="838"/>
      <c r="BD9" s="838"/>
      <c r="BE9" s="838"/>
      <c r="BF9" s="838"/>
      <c r="BG9" s="838"/>
      <c r="BH9" s="838"/>
      <c r="BI9" s="838"/>
      <c r="BJ9" s="838"/>
      <c r="BK9" s="838"/>
      <c r="BL9" s="838"/>
      <c r="BM9" s="838"/>
      <c r="BN9" s="838"/>
      <c r="BO9" s="838"/>
      <c r="BP9" s="838"/>
      <c r="BQ9" s="838"/>
      <c r="BR9" s="838"/>
      <c r="BS9" s="838"/>
      <c r="BT9" s="838"/>
      <c r="BU9" s="838"/>
      <c r="BV9" s="838"/>
      <c r="BW9" s="838"/>
      <c r="BX9" s="838"/>
      <c r="BY9" s="838"/>
      <c r="BZ9" s="838"/>
      <c r="CA9" s="838"/>
      <c r="CB9" s="838"/>
      <c r="CC9" s="838"/>
      <c r="CD9" s="839"/>
      <c r="CU9" s="507" t="s">
        <v>76</v>
      </c>
      <c r="CV9" s="507"/>
      <c r="CW9" s="507"/>
      <c r="CX9" s="507"/>
      <c r="CY9" s="507"/>
      <c r="CZ9" s="507"/>
      <c r="DA9" s="507"/>
      <c r="DB9" s="507"/>
      <c r="DC9" s="507"/>
      <c r="DD9" s="17"/>
      <c r="DE9" s="506" t="s">
        <v>463</v>
      </c>
      <c r="DF9" s="506"/>
      <c r="DG9" s="506"/>
      <c r="DH9" s="506"/>
      <c r="DI9" s="506"/>
      <c r="DJ9" s="506"/>
      <c r="DK9" s="506"/>
      <c r="DL9" s="506"/>
      <c r="DM9" s="506"/>
      <c r="DN9" s="506"/>
      <c r="DO9" s="506"/>
      <c r="DP9" s="506"/>
      <c r="DQ9" s="506"/>
      <c r="DR9" s="506"/>
      <c r="DS9" s="506"/>
      <c r="DT9" s="506"/>
    </row>
    <row r="10" spans="5:124" ht="36" customHeight="1" thickTop="1">
      <c r="T10" s="499" t="s">
        <v>77</v>
      </c>
      <c r="U10" s="499"/>
      <c r="V10" s="499"/>
      <c r="W10" s="499"/>
      <c r="X10" s="499"/>
      <c r="Y10" s="499"/>
      <c r="Z10" s="499"/>
      <c r="AA10" s="499"/>
      <c r="AB10" s="499"/>
      <c r="AC10" s="17"/>
      <c r="AD10" s="498" t="str">
        <f>IF(②申請書１!AD10="","",②申請書１!AD10)</f>
        <v/>
      </c>
      <c r="AE10" s="498"/>
      <c r="AF10" s="498"/>
      <c r="AG10" s="498"/>
      <c r="AH10" s="498"/>
      <c r="AI10" s="498"/>
      <c r="AJ10" s="498"/>
      <c r="AK10" s="498"/>
      <c r="AL10" s="498"/>
      <c r="AM10" s="498"/>
      <c r="AN10" s="498"/>
      <c r="AO10" s="498"/>
      <c r="AP10" s="498"/>
      <c r="AQ10" s="498"/>
      <c r="AR10" s="498"/>
      <c r="AS10" s="119" t="s">
        <v>78</v>
      </c>
      <c r="AY10" s="7"/>
      <c r="AZ10" s="7"/>
      <c r="BF10" s="7"/>
      <c r="BX10" s="7"/>
      <c r="CU10" s="507" t="s">
        <v>77</v>
      </c>
      <c r="CV10" s="507"/>
      <c r="CW10" s="507"/>
      <c r="CX10" s="507"/>
      <c r="CY10" s="507"/>
      <c r="CZ10" s="507"/>
      <c r="DA10" s="507"/>
      <c r="DB10" s="507"/>
      <c r="DC10" s="507"/>
      <c r="DD10" s="17"/>
      <c r="DE10" s="506" t="s">
        <v>405</v>
      </c>
      <c r="DF10" s="506"/>
      <c r="DG10" s="506"/>
      <c r="DH10" s="506"/>
      <c r="DI10" s="506"/>
      <c r="DJ10" s="506"/>
      <c r="DK10" s="506"/>
      <c r="DL10" s="506"/>
      <c r="DM10" s="506"/>
      <c r="DN10" s="506"/>
      <c r="DO10" s="506"/>
      <c r="DP10" s="506"/>
      <c r="DQ10" s="506"/>
      <c r="DR10" s="506"/>
      <c r="DS10" s="506"/>
      <c r="DT10" s="165" t="s">
        <v>78</v>
      </c>
    </row>
    <row r="11" spans="5:124" ht="18.75" customHeight="1">
      <c r="AY11" s="7"/>
      <c r="AZ11" s="7"/>
      <c r="BF11" s="7"/>
      <c r="BX11" s="7"/>
    </row>
    <row r="12" spans="5:124" ht="18.75" customHeight="1">
      <c r="E12" t="s">
        <v>101</v>
      </c>
      <c r="H12" s="295"/>
      <c r="I12" s="295"/>
      <c r="J12" t="s">
        <v>6</v>
      </c>
      <c r="L12" s="295"/>
      <c r="M12" s="295"/>
      <c r="N12" t="s">
        <v>5</v>
      </c>
      <c r="P12" s="295"/>
      <c r="Q12" s="295"/>
      <c r="R12" t="s">
        <v>102</v>
      </c>
      <c r="Z12" s="295"/>
      <c r="AA12" s="295"/>
      <c r="AB12" t="s">
        <v>239</v>
      </c>
      <c r="AU12" t="s">
        <v>241</v>
      </c>
      <c r="AY12" s="7"/>
      <c r="AZ12" s="7"/>
      <c r="BF12" s="7"/>
      <c r="BX12" s="7"/>
      <c r="CF12" t="s">
        <v>101</v>
      </c>
      <c r="CI12" s="505">
        <v>10</v>
      </c>
      <c r="CJ12" s="505"/>
      <c r="CK12" t="s">
        <v>6</v>
      </c>
      <c r="CM12" s="505">
        <v>3</v>
      </c>
      <c r="CN12" s="505"/>
      <c r="CO12" t="s">
        <v>5</v>
      </c>
      <c r="CQ12" s="505">
        <v>1</v>
      </c>
      <c r="CR12" s="505"/>
      <c r="CS12" t="s">
        <v>102</v>
      </c>
      <c r="DA12" s="505">
        <v>90</v>
      </c>
      <c r="DB12" s="505"/>
      <c r="DC12" t="s">
        <v>239</v>
      </c>
    </row>
    <row r="13" spans="5:124" ht="18.75" customHeight="1">
      <c r="E13" t="s">
        <v>240</v>
      </c>
      <c r="AY13" s="7"/>
      <c r="AZ13" s="7"/>
      <c r="BF13" s="7"/>
      <c r="BX13" s="7"/>
      <c r="CF13" t="s">
        <v>240</v>
      </c>
    </row>
    <row r="14" spans="5:124" ht="18.75" customHeight="1">
      <c r="E14" t="s">
        <v>903</v>
      </c>
      <c r="F14" s="20"/>
      <c r="AY14" s="7"/>
      <c r="AZ14" s="7"/>
      <c r="BF14" s="7"/>
      <c r="BX14" s="7"/>
      <c r="CF14" t="s">
        <v>903</v>
      </c>
      <c r="CG14" s="20"/>
    </row>
    <row r="15" spans="5:124" ht="9.9499999999999993" customHeight="1">
      <c r="AY15" s="7"/>
      <c r="AZ15" s="7"/>
      <c r="BF15" s="7"/>
      <c r="BX15" s="7"/>
    </row>
    <row r="16" spans="5:124" ht="18.75" customHeight="1">
      <c r="E16" s="249" t="s">
        <v>80</v>
      </c>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Y16" s="7"/>
      <c r="AZ16" s="7"/>
      <c r="BF16" s="7"/>
      <c r="BX16" s="7"/>
      <c r="CF16" s="249" t="s">
        <v>80</v>
      </c>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row>
    <row r="17" spans="5:129" ht="9.9499999999999993" customHeight="1">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Y17" s="7"/>
      <c r="AZ17" s="7"/>
      <c r="BF17" s="7"/>
      <c r="BX17" s="7"/>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row>
    <row r="18" spans="5:129" ht="33.75" customHeight="1">
      <c r="E18" s="17" t="s">
        <v>81</v>
      </c>
      <c r="P18" s="429" t="str">
        <f>IF(②申請書１!K17="","",②申請書１!K17)</f>
        <v/>
      </c>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25"/>
      <c r="AU18" s="25"/>
      <c r="AV18" s="25"/>
      <c r="AW18" s="25"/>
      <c r="AX18" s="25"/>
      <c r="AY18" s="7"/>
      <c r="AZ18" s="7"/>
      <c r="BF18" s="7"/>
      <c r="BX18" s="7"/>
      <c r="CF18" s="17" t="s">
        <v>81</v>
      </c>
      <c r="CQ18" s="429" t="s">
        <v>409</v>
      </c>
      <c r="CR18" s="429"/>
      <c r="CS18" s="429"/>
      <c r="CT18" s="429"/>
      <c r="CU18" s="429"/>
      <c r="CV18" s="429"/>
      <c r="CW18" s="429"/>
      <c r="CX18" s="429"/>
      <c r="CY18" s="429"/>
      <c r="CZ18" s="429"/>
      <c r="DA18" s="429"/>
      <c r="DB18" s="429"/>
      <c r="DC18" s="429"/>
      <c r="DD18" s="429"/>
      <c r="DE18" s="429"/>
      <c r="DF18" s="429"/>
      <c r="DG18" s="429"/>
      <c r="DH18" s="429"/>
      <c r="DI18" s="429"/>
      <c r="DJ18" s="429"/>
      <c r="DK18" s="429"/>
      <c r="DL18" s="429"/>
      <c r="DM18" s="429"/>
      <c r="DN18" s="429"/>
      <c r="DO18" s="429"/>
      <c r="DP18" s="429"/>
      <c r="DQ18" s="429"/>
      <c r="DR18" s="429"/>
      <c r="DS18" s="429"/>
      <c r="DT18" s="25"/>
      <c r="DU18" s="25"/>
      <c r="DV18" s="25"/>
      <c r="DW18" s="25"/>
      <c r="DX18" s="25"/>
      <c r="DY18" s="25"/>
    </row>
    <row r="19" spans="5:129" ht="18.75" customHeight="1">
      <c r="E19" t="s">
        <v>221</v>
      </c>
      <c r="L19" s="29"/>
      <c r="M19" s="29"/>
      <c r="O19" s="29"/>
      <c r="P19" s="840">
        <f>IF(AA22="","",AA22)</f>
        <v>0</v>
      </c>
      <c r="Q19" s="840"/>
      <c r="R19" s="840"/>
      <c r="S19" s="840"/>
      <c r="T19" s="840"/>
      <c r="U19" s="840"/>
      <c r="V19" s="840"/>
      <c r="W19" s="840"/>
      <c r="X19" s="840"/>
      <c r="Y19" s="840"/>
      <c r="Z19" s="840"/>
      <c r="AA19" t="s">
        <v>2</v>
      </c>
      <c r="AY19" s="7"/>
      <c r="AZ19" s="7"/>
      <c r="BF19" s="7"/>
      <c r="BX19" s="7"/>
      <c r="CF19" t="s">
        <v>221</v>
      </c>
      <c r="CM19" s="29"/>
      <c r="CN19" s="29"/>
      <c r="CP19" s="29"/>
      <c r="CQ19" s="840">
        <v>648000</v>
      </c>
      <c r="CR19" s="840"/>
      <c r="CS19" s="840"/>
      <c r="CT19" s="840"/>
      <c r="CU19" s="840"/>
      <c r="CV19" s="840"/>
      <c r="CW19" s="840"/>
      <c r="CX19" s="840"/>
      <c r="CY19" s="840"/>
      <c r="CZ19" s="840"/>
      <c r="DA19" s="840"/>
      <c r="DB19" t="s">
        <v>2</v>
      </c>
    </row>
    <row r="20" spans="5:129" ht="18.75" customHeight="1">
      <c r="E20" t="s">
        <v>222</v>
      </c>
      <c r="L20" s="29"/>
      <c r="M20" s="29"/>
      <c r="O20" s="29"/>
      <c r="P20" s="45"/>
      <c r="Q20" s="45"/>
      <c r="R20" s="45"/>
      <c r="S20" s="45"/>
      <c r="T20" s="45"/>
      <c r="U20" s="45"/>
      <c r="V20" s="45"/>
      <c r="W20" s="45"/>
      <c r="X20" s="45"/>
      <c r="Y20" s="45"/>
      <c r="Z20" s="45"/>
      <c r="AY20" s="7"/>
      <c r="AZ20" s="7"/>
      <c r="BF20" s="7"/>
      <c r="BX20" s="7"/>
      <c r="CF20" t="s">
        <v>222</v>
      </c>
      <c r="CM20" s="29"/>
      <c r="CN20" s="29"/>
      <c r="CP20" s="29"/>
      <c r="CQ20" s="45"/>
      <c r="CR20" s="45"/>
      <c r="CS20" s="45"/>
      <c r="CT20" s="45"/>
      <c r="CU20" s="45"/>
      <c r="CV20" s="45"/>
      <c r="CW20" s="45"/>
      <c r="CX20" s="45"/>
      <c r="CY20" s="45"/>
      <c r="CZ20" s="45"/>
      <c r="DA20" s="45"/>
    </row>
    <row r="21" spans="5:129" ht="18.75" customHeight="1">
      <c r="F21" s="343" t="s">
        <v>607</v>
      </c>
      <c r="G21" s="294"/>
      <c r="H21" s="294"/>
      <c r="I21" s="294"/>
      <c r="J21" s="294"/>
      <c r="K21" s="294"/>
      <c r="L21" s="294"/>
      <c r="M21" s="294"/>
      <c r="N21" s="294"/>
      <c r="O21" s="344"/>
      <c r="P21" s="343" t="s">
        <v>242</v>
      </c>
      <c r="Q21" s="294"/>
      <c r="R21" s="294"/>
      <c r="S21" s="294"/>
      <c r="T21" s="294"/>
      <c r="U21" s="294"/>
      <c r="V21" s="294"/>
      <c r="W21" s="294"/>
      <c r="X21" s="294"/>
      <c r="Y21" s="294"/>
      <c r="Z21" s="344"/>
      <c r="AA21" s="343" t="s">
        <v>223</v>
      </c>
      <c r="AB21" s="294"/>
      <c r="AC21" s="294"/>
      <c r="AD21" s="294"/>
      <c r="AE21" s="294"/>
      <c r="AF21" s="294"/>
      <c r="AG21" s="294"/>
      <c r="AH21" s="294"/>
      <c r="AI21" s="344"/>
      <c r="AJ21" s="343" t="s">
        <v>224</v>
      </c>
      <c r="AK21" s="294"/>
      <c r="AL21" s="294"/>
      <c r="AM21" s="294"/>
      <c r="AN21" s="294"/>
      <c r="AO21" s="294"/>
      <c r="AP21" s="294"/>
      <c r="AQ21" s="294"/>
      <c r="AR21" s="344"/>
      <c r="AU21" t="s">
        <v>610</v>
      </c>
      <c r="AY21" s="7"/>
      <c r="AZ21" s="7"/>
      <c r="BF21" s="7"/>
      <c r="BX21" s="7"/>
      <c r="CG21" s="343" t="s">
        <v>607</v>
      </c>
      <c r="CH21" s="294"/>
      <c r="CI21" s="294"/>
      <c r="CJ21" s="294"/>
      <c r="CK21" s="294"/>
      <c r="CL21" s="294"/>
      <c r="CM21" s="294"/>
      <c r="CN21" s="294"/>
      <c r="CO21" s="294"/>
      <c r="CP21" s="344"/>
      <c r="CQ21" s="343" t="s">
        <v>242</v>
      </c>
      <c r="CR21" s="294"/>
      <c r="CS21" s="294"/>
      <c r="CT21" s="294"/>
      <c r="CU21" s="294"/>
      <c r="CV21" s="294"/>
      <c r="CW21" s="294"/>
      <c r="CX21" s="294"/>
      <c r="CY21" s="294"/>
      <c r="CZ21" s="294"/>
      <c r="DA21" s="344"/>
      <c r="DB21" s="343" t="s">
        <v>223</v>
      </c>
      <c r="DC21" s="294"/>
      <c r="DD21" s="294"/>
      <c r="DE21" s="294"/>
      <c r="DF21" s="294"/>
      <c r="DG21" s="294"/>
      <c r="DH21" s="294"/>
      <c r="DI21" s="294"/>
      <c r="DJ21" s="344"/>
      <c r="DK21" s="343" t="s">
        <v>224</v>
      </c>
      <c r="DL21" s="294"/>
      <c r="DM21" s="294"/>
      <c r="DN21" s="294"/>
      <c r="DO21" s="294"/>
      <c r="DP21" s="294"/>
      <c r="DQ21" s="294"/>
      <c r="DR21" s="294"/>
      <c r="DS21" s="344"/>
    </row>
    <row r="22" spans="5:129" ht="18.75" customHeight="1">
      <c r="F22" s="822"/>
      <c r="G22" s="823"/>
      <c r="H22" s="823"/>
      <c r="I22" s="823"/>
      <c r="J22" s="823"/>
      <c r="K22" s="823"/>
      <c r="L22" s="823"/>
      <c r="M22" s="823"/>
      <c r="N22" s="3"/>
      <c r="O22" s="8" t="s">
        <v>2</v>
      </c>
      <c r="P22" s="834">
        <f>IF('⑦支払請求書（概算）'!P19="",0,'⑦支払請求書（概算）'!P19)</f>
        <v>0</v>
      </c>
      <c r="Q22" s="835"/>
      <c r="R22" s="835"/>
      <c r="S22" s="835"/>
      <c r="T22" s="835"/>
      <c r="U22" s="835"/>
      <c r="V22" s="835"/>
      <c r="W22" s="835"/>
      <c r="X22" s="835"/>
      <c r="Y22" s="46"/>
      <c r="Z22" s="8" t="s">
        <v>2</v>
      </c>
      <c r="AA22" s="824">
        <f>IFERROR(F22-P22,"")</f>
        <v>0</v>
      </c>
      <c r="AB22" s="825"/>
      <c r="AC22" s="825"/>
      <c r="AD22" s="825"/>
      <c r="AE22" s="825"/>
      <c r="AF22" s="825"/>
      <c r="AG22" s="825"/>
      <c r="AH22" s="3"/>
      <c r="AI22" s="8" t="s">
        <v>2</v>
      </c>
      <c r="AJ22" s="824">
        <f>IFERROR(F22-P22-AA22,"")</f>
        <v>0</v>
      </c>
      <c r="AK22" s="825"/>
      <c r="AL22" s="825"/>
      <c r="AM22" s="825"/>
      <c r="AN22" s="825"/>
      <c r="AO22" s="825"/>
      <c r="AP22" s="825"/>
      <c r="AQ22" s="3"/>
      <c r="AR22" s="8" t="s">
        <v>2</v>
      </c>
      <c r="AU22" t="s">
        <v>52</v>
      </c>
      <c r="AW22" t="s">
        <v>609</v>
      </c>
      <c r="AY22" s="7"/>
      <c r="AZ22" s="7"/>
      <c r="BF22" s="7"/>
      <c r="BX22" s="7"/>
      <c r="CG22" s="836">
        <v>648000</v>
      </c>
      <c r="CH22" s="837"/>
      <c r="CI22" s="837"/>
      <c r="CJ22" s="837"/>
      <c r="CK22" s="837"/>
      <c r="CL22" s="837"/>
      <c r="CM22" s="837"/>
      <c r="CN22" s="837"/>
      <c r="CO22" s="3"/>
      <c r="CP22" s="8" t="s">
        <v>2</v>
      </c>
      <c r="CQ22" s="830">
        <v>0</v>
      </c>
      <c r="CR22" s="831"/>
      <c r="CS22" s="831"/>
      <c r="CT22" s="831"/>
      <c r="CU22" s="831"/>
      <c r="CV22" s="831"/>
      <c r="CW22" s="831"/>
      <c r="CX22" s="831"/>
      <c r="CY22" s="831"/>
      <c r="CZ22" s="46"/>
      <c r="DA22" s="8" t="s">
        <v>2</v>
      </c>
      <c r="DB22" s="824">
        <v>648000</v>
      </c>
      <c r="DC22" s="825"/>
      <c r="DD22" s="825"/>
      <c r="DE22" s="825"/>
      <c r="DF22" s="825"/>
      <c r="DG22" s="825"/>
      <c r="DH22" s="825"/>
      <c r="DI22" s="3"/>
      <c r="DJ22" s="8" t="s">
        <v>2</v>
      </c>
      <c r="DK22" s="824">
        <f>IFERROR(CG22-CQ22-DB22,"")</f>
        <v>0</v>
      </c>
      <c r="DL22" s="825"/>
      <c r="DM22" s="825"/>
      <c r="DN22" s="825"/>
      <c r="DO22" s="825"/>
      <c r="DP22" s="825"/>
      <c r="DQ22" s="825"/>
      <c r="DR22" s="3"/>
      <c r="DS22" s="8" t="s">
        <v>2</v>
      </c>
    </row>
    <row r="23" spans="5:129" ht="18.75" customHeight="1">
      <c r="E23" t="s">
        <v>225</v>
      </c>
      <c r="P23" s="45"/>
      <c r="Q23" s="45"/>
      <c r="R23" s="45"/>
      <c r="S23" s="45"/>
      <c r="T23" s="45"/>
      <c r="U23" s="45"/>
      <c r="V23" s="45"/>
      <c r="W23" s="45"/>
      <c r="X23" s="45"/>
      <c r="Y23" s="45"/>
      <c r="Z23" s="45"/>
      <c r="AY23" s="7"/>
      <c r="AZ23" s="7"/>
      <c r="BF23" s="7"/>
      <c r="BX23" s="7"/>
      <c r="CF23" t="s">
        <v>225</v>
      </c>
      <c r="CQ23" s="45"/>
      <c r="CR23" s="45"/>
      <c r="CS23" s="45"/>
      <c r="CT23" s="45"/>
      <c r="CU23" s="45"/>
      <c r="CV23" s="45"/>
      <c r="CW23" s="45"/>
      <c r="CX23" s="45"/>
      <c r="CY23" s="45"/>
      <c r="CZ23" s="45"/>
      <c r="DA23" s="45"/>
    </row>
    <row r="24" spans="5:129" ht="18.75" customHeight="1">
      <c r="G24" t="s">
        <v>640</v>
      </c>
      <c r="P24" s="45"/>
      <c r="Q24" s="45"/>
      <c r="R24" s="45"/>
      <c r="S24" s="45"/>
      <c r="T24" s="45"/>
      <c r="U24" s="45"/>
      <c r="V24" s="45"/>
      <c r="W24" s="45"/>
      <c r="X24" s="45"/>
      <c r="Y24" s="45"/>
      <c r="Z24" s="45"/>
      <c r="AY24" s="7"/>
      <c r="AZ24" s="7"/>
      <c r="BF24" s="7"/>
      <c r="BX24" s="7"/>
      <c r="CH24" t="s">
        <v>640</v>
      </c>
      <c r="CQ24" s="45"/>
      <c r="CR24" s="45"/>
      <c r="CS24" s="45"/>
      <c r="CT24" s="45"/>
      <c r="CU24" s="45"/>
      <c r="CV24" s="45"/>
      <c r="CW24" s="45"/>
      <c r="CX24" s="45"/>
      <c r="CY24" s="45"/>
      <c r="CZ24" s="45"/>
      <c r="DA24" s="45"/>
    </row>
    <row r="25" spans="5:129" ht="18.75" customHeight="1">
      <c r="G25" t="s">
        <v>226</v>
      </c>
      <c r="O25" s="719"/>
      <c r="P25" s="719"/>
      <c r="Q25" s="719"/>
      <c r="R25" s="719"/>
      <c r="S25" s="719"/>
      <c r="T25" s="719"/>
      <c r="U25" s="719"/>
      <c r="V25" s="719"/>
      <c r="W25" s="719"/>
      <c r="X25" s="719"/>
      <c r="Y25" s="719"/>
      <c r="Z25" s="719"/>
      <c r="AA25" s="719"/>
      <c r="AB25" s="719"/>
      <c r="AC25" s="719"/>
      <c r="AD25" s="719"/>
      <c r="AE25" s="719"/>
      <c r="AF25" s="719"/>
      <c r="AG25" s="719"/>
      <c r="AH25" s="719"/>
      <c r="AI25" s="719"/>
      <c r="AJ25" s="719"/>
      <c r="AK25" s="719"/>
      <c r="AL25" s="719"/>
      <c r="AM25" s="719"/>
      <c r="AN25" s="719"/>
      <c r="AO25" s="719"/>
      <c r="AP25" s="719"/>
      <c r="AY25" s="7"/>
      <c r="AZ25" s="7"/>
      <c r="BF25" s="7"/>
      <c r="BX25" s="7"/>
      <c r="CH25" t="s">
        <v>226</v>
      </c>
      <c r="CP25" s="716" t="s">
        <v>497</v>
      </c>
      <c r="CQ25" s="716"/>
      <c r="CR25" s="716"/>
      <c r="CS25" s="716"/>
      <c r="CT25" s="716"/>
      <c r="CU25" s="716"/>
      <c r="CV25" s="716"/>
      <c r="CW25" s="716"/>
      <c r="CX25" s="716"/>
      <c r="CY25" s="716"/>
      <c r="CZ25" s="716"/>
      <c r="DA25" s="716"/>
      <c r="DB25" s="716"/>
      <c r="DC25" s="716"/>
      <c r="DD25" s="716"/>
      <c r="DE25" s="716"/>
      <c r="DF25" s="716"/>
      <c r="DG25" s="716"/>
      <c r="DH25" s="716"/>
      <c r="DI25" s="716"/>
      <c r="DJ25" s="716"/>
      <c r="DK25" s="716"/>
      <c r="DL25" s="716"/>
      <c r="DM25" s="716"/>
      <c r="DN25" s="716"/>
      <c r="DO25" s="716"/>
      <c r="DP25" s="716"/>
      <c r="DQ25" s="716"/>
    </row>
    <row r="26" spans="5:129" ht="18.75" customHeight="1">
      <c r="G26" t="s">
        <v>227</v>
      </c>
      <c r="H26" s="16"/>
      <c r="I26" s="16"/>
      <c r="J26" s="16"/>
      <c r="K26" s="16"/>
      <c r="L26" s="16"/>
      <c r="M26" s="16"/>
      <c r="N26" s="16"/>
      <c r="O26" s="826"/>
      <c r="P26" s="826"/>
      <c r="Q26" s="826"/>
      <c r="R26" s="826"/>
      <c r="S26" s="826"/>
      <c r="T26" s="826"/>
      <c r="U26" s="826"/>
      <c r="V26" s="826"/>
      <c r="W26" s="826"/>
      <c r="X26" s="826"/>
      <c r="Y26" s="826"/>
      <c r="Z26" s="826"/>
      <c r="AA26" s="16"/>
      <c r="AB26" s="16"/>
      <c r="AC26" s="16"/>
      <c r="AD26" s="16"/>
      <c r="AE26" s="16"/>
      <c r="AF26" s="16"/>
      <c r="AG26" s="16"/>
      <c r="AH26" s="16"/>
      <c r="AI26" s="16"/>
      <c r="AJ26" s="16"/>
      <c r="AK26" s="16"/>
      <c r="AL26" s="16"/>
      <c r="AM26" s="16"/>
      <c r="AN26" s="16"/>
      <c r="AO26" s="16"/>
      <c r="AP26" s="16"/>
      <c r="AQ26" s="16"/>
      <c r="AR26" s="16"/>
      <c r="AS26" s="16"/>
      <c r="AT26" t="s">
        <v>232</v>
      </c>
      <c r="AY26" s="7"/>
      <c r="AZ26" s="7"/>
      <c r="BF26" s="7"/>
      <c r="BX26" s="7"/>
      <c r="CH26" t="s">
        <v>227</v>
      </c>
      <c r="CI26" s="16"/>
      <c r="CJ26" s="16"/>
      <c r="CK26" s="16"/>
      <c r="CL26" s="16"/>
      <c r="CM26" s="16"/>
      <c r="CN26" s="16"/>
      <c r="CO26" s="16"/>
      <c r="CP26" s="829" t="s">
        <v>498</v>
      </c>
      <c r="CQ26" s="829"/>
      <c r="CR26" s="829"/>
      <c r="CS26" s="829"/>
      <c r="CT26" s="829"/>
      <c r="CU26" s="829"/>
      <c r="CV26" s="829"/>
      <c r="CW26" s="829"/>
      <c r="CX26" s="829"/>
      <c r="CY26" s="829"/>
      <c r="CZ26" s="829"/>
      <c r="DA26" s="829"/>
      <c r="DB26" s="16"/>
      <c r="DC26" s="16"/>
      <c r="DD26" s="16"/>
      <c r="DE26" s="16"/>
      <c r="DF26" s="16"/>
      <c r="DG26" s="16"/>
      <c r="DH26" s="16"/>
      <c r="DI26" s="16"/>
      <c r="DJ26" s="16"/>
      <c r="DK26" s="16"/>
      <c r="DL26" s="16"/>
      <c r="DM26" s="16"/>
      <c r="DN26" s="16"/>
      <c r="DO26" s="16"/>
      <c r="DP26" s="16"/>
      <c r="DQ26" s="16"/>
      <c r="DR26" s="16"/>
      <c r="DS26" s="16"/>
      <c r="DT26" s="16"/>
    </row>
    <row r="27" spans="5:129" ht="18.75" customHeight="1">
      <c r="G27" t="s">
        <v>228</v>
      </c>
      <c r="H27" s="16"/>
      <c r="I27" s="16"/>
      <c r="J27" s="16"/>
      <c r="K27" s="16"/>
      <c r="L27" s="16"/>
      <c r="M27" s="16"/>
      <c r="N27" s="16"/>
      <c r="O27" s="826"/>
      <c r="P27" s="826"/>
      <c r="Q27" s="826"/>
      <c r="R27" s="826"/>
      <c r="S27" s="826"/>
      <c r="T27" s="826"/>
      <c r="U27" s="826"/>
      <c r="V27" s="826"/>
      <c r="W27" s="826"/>
      <c r="X27" s="826"/>
      <c r="Y27" s="826"/>
      <c r="Z27" s="826"/>
      <c r="AA27" s="16"/>
      <c r="AB27" s="16"/>
      <c r="AC27" s="16"/>
      <c r="AD27" s="16"/>
      <c r="AE27" s="16"/>
      <c r="AF27" s="16"/>
      <c r="AG27" s="16"/>
      <c r="AH27" s="16"/>
      <c r="AI27" s="16"/>
      <c r="AJ27" s="16"/>
      <c r="AK27" s="16"/>
      <c r="AL27" s="16"/>
      <c r="AM27" s="16"/>
      <c r="AN27" s="16"/>
      <c r="AO27" s="16"/>
      <c r="AP27" s="16"/>
      <c r="AQ27" s="16"/>
      <c r="AR27" s="16"/>
      <c r="AS27" s="16"/>
      <c r="AY27" s="7"/>
      <c r="AZ27" s="7"/>
      <c r="BF27" s="7"/>
      <c r="BX27" s="7"/>
      <c r="CH27" t="s">
        <v>228</v>
      </c>
      <c r="CI27" s="16"/>
      <c r="CJ27" s="16"/>
      <c r="CK27" s="16"/>
      <c r="CL27" s="16"/>
      <c r="CM27" s="16"/>
      <c r="CN27" s="16"/>
      <c r="CO27" s="16"/>
      <c r="CP27" s="829" t="s">
        <v>499</v>
      </c>
      <c r="CQ27" s="829"/>
      <c r="CR27" s="829"/>
      <c r="CS27" s="829"/>
      <c r="CT27" s="829"/>
      <c r="CU27" s="829"/>
      <c r="CV27" s="829"/>
      <c r="CW27" s="829"/>
      <c r="CX27" s="829"/>
      <c r="CY27" s="829"/>
      <c r="CZ27" s="829"/>
      <c r="DA27" s="829"/>
      <c r="DB27" s="16"/>
      <c r="DC27" s="16"/>
      <c r="DD27" s="16"/>
      <c r="DE27" s="16"/>
      <c r="DF27" s="16"/>
      <c r="DG27" s="16"/>
      <c r="DH27" s="16"/>
      <c r="DI27" s="16"/>
      <c r="DJ27" s="16"/>
      <c r="DK27" s="16"/>
      <c r="DL27" s="16"/>
      <c r="DM27" s="16"/>
      <c r="DN27" s="16"/>
      <c r="DO27" s="16"/>
      <c r="DP27" s="16"/>
      <c r="DQ27" s="16"/>
      <c r="DR27" s="16"/>
      <c r="DS27" s="16"/>
      <c r="DT27" s="16"/>
    </row>
    <row r="28" spans="5:129" ht="37.5" customHeight="1">
      <c r="G28" s="16" t="s">
        <v>229</v>
      </c>
      <c r="H28" s="16"/>
      <c r="I28" s="16"/>
      <c r="J28" s="16"/>
      <c r="K28" s="16"/>
      <c r="L28" s="16"/>
      <c r="M28" s="16"/>
      <c r="N28" s="16"/>
      <c r="O28" s="645"/>
      <c r="P28" s="645"/>
      <c r="Q28" s="645"/>
      <c r="R28" s="645"/>
      <c r="S28" s="645"/>
      <c r="T28" s="645"/>
      <c r="U28" s="645"/>
      <c r="V28" s="645"/>
      <c r="W28" s="645"/>
      <c r="X28" s="645"/>
      <c r="Y28" s="645"/>
      <c r="Z28" s="645"/>
      <c r="AA28" s="645"/>
      <c r="AB28" s="645"/>
      <c r="AC28" s="645"/>
      <c r="AD28" s="645"/>
      <c r="AE28" s="645"/>
      <c r="AF28" s="645"/>
      <c r="AG28" s="645"/>
      <c r="AH28" s="645"/>
      <c r="AI28" s="645"/>
      <c r="AJ28" s="645"/>
      <c r="AK28" s="645"/>
      <c r="AL28" s="645"/>
      <c r="AM28" s="645"/>
      <c r="AN28" s="645"/>
      <c r="AO28" s="645"/>
      <c r="AP28" s="645"/>
      <c r="AQ28" s="16"/>
      <c r="AR28" s="16"/>
      <c r="AS28" s="16"/>
      <c r="AU28" s="89" t="s">
        <v>381</v>
      </c>
      <c r="AY28" s="7"/>
      <c r="AZ28" s="7"/>
      <c r="BF28" s="7"/>
      <c r="BX28" s="7"/>
      <c r="CH28" s="16" t="s">
        <v>229</v>
      </c>
      <c r="CI28" s="16"/>
      <c r="CJ28" s="16"/>
      <c r="CK28" s="16"/>
      <c r="CL28" s="16"/>
      <c r="CM28" s="16"/>
      <c r="CN28" s="16"/>
      <c r="CO28" s="16"/>
      <c r="CP28" s="606" t="s">
        <v>501</v>
      </c>
      <c r="CQ28" s="606"/>
      <c r="CR28" s="606"/>
      <c r="CS28" s="606"/>
      <c r="CT28" s="606"/>
      <c r="CU28" s="606"/>
      <c r="CV28" s="606"/>
      <c r="CW28" s="606"/>
      <c r="CX28" s="606"/>
      <c r="CY28" s="606"/>
      <c r="CZ28" s="606"/>
      <c r="DA28" s="606"/>
      <c r="DB28" s="606"/>
      <c r="DC28" s="606"/>
      <c r="DD28" s="606"/>
      <c r="DE28" s="606"/>
      <c r="DF28" s="606"/>
      <c r="DG28" s="606"/>
      <c r="DH28" s="606"/>
      <c r="DI28" s="606"/>
      <c r="DJ28" s="606"/>
      <c r="DK28" s="606"/>
      <c r="DL28" s="606"/>
      <c r="DM28" s="606"/>
      <c r="DN28" s="606"/>
      <c r="DO28" s="606"/>
      <c r="DP28" s="606"/>
      <c r="DQ28" s="606"/>
      <c r="DR28" s="16"/>
      <c r="DS28" s="16"/>
      <c r="DT28" s="16"/>
    </row>
    <row r="29" spans="5:129" ht="36.75" customHeight="1">
      <c r="G29" s="16" t="s">
        <v>230</v>
      </c>
      <c r="O29" s="645"/>
      <c r="P29" s="645"/>
      <c r="Q29" s="645"/>
      <c r="R29" s="645"/>
      <c r="S29" s="645"/>
      <c r="T29" s="645"/>
      <c r="U29" s="645"/>
      <c r="V29" s="645"/>
      <c r="W29" s="645"/>
      <c r="X29" s="645"/>
      <c r="Y29" s="645"/>
      <c r="Z29" s="645"/>
      <c r="AA29" s="645"/>
      <c r="AB29" s="645"/>
      <c r="AC29" s="645"/>
      <c r="AD29" s="645"/>
      <c r="AE29" s="645"/>
      <c r="AF29" s="645"/>
      <c r="AG29" s="645"/>
      <c r="AH29" s="645"/>
      <c r="AI29" s="645"/>
      <c r="AJ29" s="645"/>
      <c r="AK29" s="645"/>
      <c r="AL29" s="645"/>
      <c r="AM29" s="645"/>
      <c r="AN29" s="645"/>
      <c r="AO29" s="645"/>
      <c r="AP29" s="645"/>
      <c r="AU29" s="456" t="s">
        <v>608</v>
      </c>
      <c r="AV29" s="456"/>
      <c r="AW29" s="456"/>
      <c r="AX29" s="456"/>
      <c r="AY29" s="456"/>
      <c r="AZ29" s="456"/>
      <c r="BA29" s="456"/>
      <c r="BB29" s="456"/>
      <c r="BC29" s="456"/>
      <c r="BD29" s="456"/>
      <c r="BE29" s="456"/>
      <c r="BF29" s="456"/>
      <c r="BG29" s="456"/>
      <c r="BH29" s="456"/>
      <c r="BI29" s="456"/>
      <c r="BJ29" s="456"/>
      <c r="BK29" s="456"/>
      <c r="BL29" s="456"/>
      <c r="BM29" s="456"/>
      <c r="BN29" s="456"/>
      <c r="BO29" s="456"/>
      <c r="BP29" s="456"/>
      <c r="BQ29" s="456"/>
      <c r="BR29" s="456"/>
      <c r="BS29" s="456"/>
      <c r="BT29" s="456"/>
      <c r="BU29" s="456"/>
      <c r="BV29" s="456"/>
      <c r="BW29" s="456"/>
      <c r="BX29" s="456"/>
      <c r="BY29" s="456"/>
      <c r="BZ29" s="456"/>
      <c r="CA29" s="456"/>
      <c r="CB29" s="456"/>
      <c r="CC29" s="456"/>
      <c r="CD29" s="456"/>
      <c r="CH29" s="16" t="s">
        <v>230</v>
      </c>
      <c r="CP29" s="606" t="s">
        <v>500</v>
      </c>
      <c r="CQ29" s="606"/>
      <c r="CR29" s="606"/>
      <c r="CS29" s="606"/>
      <c r="CT29" s="606"/>
      <c r="CU29" s="606"/>
      <c r="CV29" s="606"/>
      <c r="CW29" s="606"/>
      <c r="CX29" s="606"/>
      <c r="CY29" s="606"/>
      <c r="CZ29" s="606"/>
      <c r="DA29" s="606"/>
      <c r="DB29" s="606"/>
      <c r="DC29" s="606"/>
      <c r="DD29" s="606"/>
      <c r="DE29" s="606"/>
      <c r="DF29" s="606"/>
      <c r="DG29" s="606"/>
      <c r="DH29" s="606"/>
      <c r="DI29" s="606"/>
      <c r="DJ29" s="606"/>
      <c r="DK29" s="606"/>
      <c r="DL29" s="606"/>
      <c r="DM29" s="606"/>
      <c r="DN29" s="606"/>
      <c r="DO29" s="606"/>
      <c r="DP29" s="606"/>
      <c r="DQ29" s="606"/>
    </row>
    <row r="30" spans="5:129" ht="18.75" customHeight="1">
      <c r="E30" t="s">
        <v>511</v>
      </c>
      <c r="AY30" s="7"/>
      <c r="AZ30" s="7"/>
      <c r="BF30" s="7"/>
      <c r="BX30" s="7"/>
      <c r="CF30" t="s">
        <v>231</v>
      </c>
    </row>
    <row r="31" spans="5:129" ht="18.75" customHeight="1">
      <c r="G31" t="s">
        <v>233</v>
      </c>
      <c r="M31" t="s">
        <v>236</v>
      </c>
      <c r="O31" s="719"/>
      <c r="P31" s="719"/>
      <c r="Q31" s="719"/>
      <c r="R31" s="719"/>
      <c r="S31" s="719"/>
      <c r="T31" s="719"/>
      <c r="U31" s="719"/>
      <c r="V31" s="719"/>
      <c r="W31" s="719"/>
      <c r="X31" s="719"/>
      <c r="Y31" s="719"/>
      <c r="Z31" s="719"/>
      <c r="AA31" s="719"/>
      <c r="AB31" s="719"/>
      <c r="AC31" s="719"/>
      <c r="AD31" s="719"/>
      <c r="AE31" s="719"/>
      <c r="AF31" s="719"/>
      <c r="AG31" s="719"/>
      <c r="AH31" s="719"/>
      <c r="AI31" s="719"/>
      <c r="AJ31" s="719"/>
      <c r="AK31" s="719"/>
      <c r="AL31" s="719"/>
      <c r="AM31" s="719"/>
      <c r="AN31" s="719"/>
      <c r="AO31" s="719"/>
      <c r="AP31" s="719"/>
      <c r="AY31" s="7"/>
      <c r="AZ31" s="7"/>
      <c r="BF31" s="7"/>
      <c r="BX31" s="7"/>
      <c r="CH31" t="s">
        <v>233</v>
      </c>
      <c r="CN31" t="s">
        <v>52</v>
      </c>
      <c r="CP31" s="716" t="s">
        <v>502</v>
      </c>
      <c r="CQ31" s="716"/>
      <c r="CR31" s="716"/>
      <c r="CS31" s="716"/>
      <c r="CT31" s="716"/>
      <c r="CU31" s="716"/>
      <c r="CV31" s="716"/>
      <c r="CW31" s="716"/>
      <c r="CX31" s="716"/>
      <c r="CY31" s="716"/>
      <c r="CZ31" s="716"/>
      <c r="DA31" s="716"/>
      <c r="DB31" s="716"/>
      <c r="DC31" s="716"/>
      <c r="DD31" s="716"/>
      <c r="DE31" s="716"/>
      <c r="DF31" s="716"/>
      <c r="DG31" s="716"/>
      <c r="DH31" s="716"/>
      <c r="DI31" s="716"/>
      <c r="DJ31" s="716"/>
      <c r="DK31" s="716"/>
      <c r="DL31" s="716"/>
      <c r="DM31" s="716"/>
      <c r="DN31" s="716"/>
      <c r="DO31" s="716"/>
      <c r="DP31" s="716"/>
      <c r="DQ31" s="716"/>
    </row>
    <row r="32" spans="5:129" ht="18.75" customHeight="1">
      <c r="G32" t="s">
        <v>234</v>
      </c>
      <c r="O32" s="719"/>
      <c r="P32" s="719"/>
      <c r="Q32" s="719"/>
      <c r="R32" s="719"/>
      <c r="S32" s="719"/>
      <c r="T32" s="719"/>
      <c r="U32" s="719"/>
      <c r="V32" s="719"/>
      <c r="W32" s="719"/>
      <c r="X32" s="719"/>
      <c r="Y32" s="719"/>
      <c r="Z32" s="719"/>
      <c r="AY32" s="7"/>
      <c r="AZ32" s="7"/>
      <c r="BF32" s="7"/>
      <c r="BX32" s="7"/>
      <c r="CH32" t="s">
        <v>234</v>
      </c>
      <c r="CP32" s="716" t="s">
        <v>503</v>
      </c>
      <c r="CQ32" s="716"/>
      <c r="CR32" s="716"/>
      <c r="CS32" s="716"/>
      <c r="CT32" s="716"/>
      <c r="CU32" s="716"/>
      <c r="CV32" s="716"/>
      <c r="CW32" s="716"/>
      <c r="CX32" s="716"/>
      <c r="CY32" s="716"/>
      <c r="CZ32" s="716"/>
      <c r="DA32" s="716"/>
    </row>
    <row r="33" spans="6:121" ht="48" customHeight="1">
      <c r="F33" s="17"/>
      <c r="G33" s="16" t="s">
        <v>235</v>
      </c>
      <c r="H33" s="17"/>
      <c r="I33" s="17"/>
      <c r="J33" s="17"/>
      <c r="K33" s="17"/>
      <c r="L33" s="17"/>
      <c r="M33" s="17"/>
      <c r="N33" s="17"/>
      <c r="O33" s="645"/>
      <c r="P33" s="645"/>
      <c r="Q33" s="645"/>
      <c r="R33" s="645"/>
      <c r="S33" s="645"/>
      <c r="T33" s="645"/>
      <c r="U33" s="645"/>
      <c r="V33" s="645"/>
      <c r="W33" s="645"/>
      <c r="X33" s="645"/>
      <c r="Y33" s="645"/>
      <c r="Z33" s="645"/>
      <c r="AA33" s="645"/>
      <c r="AB33" s="645"/>
      <c r="AC33" s="645"/>
      <c r="AD33" s="645"/>
      <c r="AE33" s="645"/>
      <c r="AF33" s="645"/>
      <c r="AG33" s="645"/>
      <c r="AH33" s="645"/>
      <c r="AI33" s="645"/>
      <c r="AJ33" s="645"/>
      <c r="AK33" s="645"/>
      <c r="AL33" s="645"/>
      <c r="AM33" s="645"/>
      <c r="AN33" s="645"/>
      <c r="AO33" s="645"/>
      <c r="AP33" s="645"/>
      <c r="AU33" s="16" t="s">
        <v>237</v>
      </c>
      <c r="AY33" s="7"/>
      <c r="AZ33" s="7"/>
      <c r="BF33" s="7"/>
      <c r="BX33" s="7"/>
      <c r="CG33" s="17"/>
      <c r="CH33" s="16" t="s">
        <v>235</v>
      </c>
      <c r="CI33" s="17"/>
      <c r="CJ33" s="17"/>
      <c r="CK33" s="17"/>
      <c r="CL33" s="17"/>
      <c r="CM33" s="17"/>
      <c r="CN33" s="17"/>
      <c r="CO33" s="17"/>
      <c r="CP33" s="606" t="s">
        <v>506</v>
      </c>
      <c r="CQ33" s="606"/>
      <c r="CR33" s="606"/>
      <c r="CS33" s="606"/>
      <c r="CT33" s="606"/>
      <c r="CU33" s="606"/>
      <c r="CV33" s="606"/>
      <c r="CW33" s="606"/>
      <c r="CX33" s="606"/>
      <c r="CY33" s="606"/>
      <c r="CZ33" s="606"/>
      <c r="DA33" s="606"/>
      <c r="DB33" s="606"/>
      <c r="DC33" s="606"/>
      <c r="DD33" s="606"/>
      <c r="DE33" s="606"/>
      <c r="DF33" s="606"/>
      <c r="DG33" s="606"/>
      <c r="DH33" s="606"/>
      <c r="DI33" s="606"/>
      <c r="DJ33" s="606"/>
      <c r="DK33" s="606"/>
      <c r="DL33" s="606"/>
      <c r="DM33" s="606"/>
      <c r="DN33" s="606"/>
      <c r="DO33" s="606"/>
      <c r="DP33" s="606"/>
      <c r="DQ33" s="606"/>
    </row>
    <row r="34" spans="6:121" ht="18.75" customHeight="1">
      <c r="AY34" s="7"/>
      <c r="AZ34" s="7"/>
      <c r="BF34" s="7"/>
      <c r="BX34" s="7"/>
    </row>
    <row r="35" spans="6:121" ht="18.75" customHeight="1">
      <c r="F35" s="17"/>
      <c r="G35" s="17"/>
      <c r="H35" s="17"/>
      <c r="I35" s="17"/>
      <c r="J35" s="17"/>
      <c r="K35" s="17"/>
      <c r="L35" s="17"/>
      <c r="M35" s="17"/>
      <c r="N35" s="17"/>
      <c r="O35" s="17"/>
      <c r="AY35" s="7"/>
      <c r="AZ35" s="7"/>
      <c r="BF35" s="7"/>
      <c r="BX35" s="7"/>
    </row>
    <row r="36" spans="6:121" ht="18.75" customHeight="1">
      <c r="AY36" s="7"/>
      <c r="AZ36" s="7"/>
      <c r="BF36" s="7"/>
      <c r="BX36" s="7"/>
    </row>
    <row r="37" spans="6:121" ht="18.75" customHeight="1">
      <c r="AY37" s="7"/>
      <c r="AZ37" s="7"/>
      <c r="BF37" s="7"/>
      <c r="BX37" s="7"/>
    </row>
    <row r="38" spans="6:121" ht="18.75" customHeight="1">
      <c r="AY38" s="7"/>
      <c r="AZ38" s="7"/>
      <c r="BF38" s="7"/>
      <c r="BX38" s="7"/>
    </row>
    <row r="39" spans="6:121" ht="18.75" customHeight="1">
      <c r="AY39" s="7"/>
      <c r="AZ39" s="7"/>
      <c r="BF39" s="7"/>
      <c r="BX39" s="7"/>
    </row>
    <row r="40" spans="6:121" ht="18.75" customHeight="1"/>
  </sheetData>
  <sheetProtection sheet="1" formatCells="0" formatColumns="0" formatRows="0" selectLockedCells="1"/>
  <mergeCells count="74">
    <mergeCell ref="CG22:CN22"/>
    <mergeCell ref="CQ22:CY22"/>
    <mergeCell ref="DB22:DH22"/>
    <mergeCell ref="DK22:DQ22"/>
    <mergeCell ref="CP25:DQ25"/>
    <mergeCell ref="AU29:CD29"/>
    <mergeCell ref="CP32:DA32"/>
    <mergeCell ref="CP33:DQ33"/>
    <mergeCell ref="CP26:DA26"/>
    <mergeCell ref="CP27:DA27"/>
    <mergeCell ref="CP28:DQ28"/>
    <mergeCell ref="CP29:DQ29"/>
    <mergeCell ref="CP31:DQ31"/>
    <mergeCell ref="CF16:DT16"/>
    <mergeCell ref="CQ19:DA19"/>
    <mergeCell ref="CG21:CP21"/>
    <mergeCell ref="CQ21:DA21"/>
    <mergeCell ref="DB21:DJ21"/>
    <mergeCell ref="DK21:DS21"/>
    <mergeCell ref="CQ18:DS18"/>
    <mergeCell ref="CU10:DC10"/>
    <mergeCell ref="DE10:DS10"/>
    <mergeCell ref="CI12:CJ12"/>
    <mergeCell ref="CM12:CN12"/>
    <mergeCell ref="CQ12:CR12"/>
    <mergeCell ref="DA12:DB12"/>
    <mergeCell ref="CU7:DC8"/>
    <mergeCell ref="DE7:DT7"/>
    <mergeCell ref="DE8:DT8"/>
    <mergeCell ref="CU9:DC9"/>
    <mergeCell ref="DE9:DT9"/>
    <mergeCell ref="DP1:DT1"/>
    <mergeCell ref="CF2:DT2"/>
    <mergeCell ref="DL3:DM3"/>
    <mergeCell ref="DO3:DP3"/>
    <mergeCell ref="DR3:DS3"/>
    <mergeCell ref="O33:AP33"/>
    <mergeCell ref="F22:M22"/>
    <mergeCell ref="P22:X22"/>
    <mergeCell ref="AA22:AG22"/>
    <mergeCell ref="AJ22:AP22"/>
    <mergeCell ref="O25:AP25"/>
    <mergeCell ref="O26:Z26"/>
    <mergeCell ref="O27:Z27"/>
    <mergeCell ref="O28:AP28"/>
    <mergeCell ref="O29:AP29"/>
    <mergeCell ref="O31:AP31"/>
    <mergeCell ref="O32:Z32"/>
    <mergeCell ref="E16:AS16"/>
    <mergeCell ref="P19:Z19"/>
    <mergeCell ref="F21:O21"/>
    <mergeCell ref="P21:Z21"/>
    <mergeCell ref="AA21:AI21"/>
    <mergeCell ref="AJ21:AR21"/>
    <mergeCell ref="P18:AS18"/>
    <mergeCell ref="T10:AB10"/>
    <mergeCell ref="AD10:AR10"/>
    <mergeCell ref="H12:I12"/>
    <mergeCell ref="L12:M12"/>
    <mergeCell ref="P12:Q12"/>
    <mergeCell ref="Z12:AA12"/>
    <mergeCell ref="AV4:BJ5"/>
    <mergeCell ref="AU8:CB8"/>
    <mergeCell ref="AU9:CD9"/>
    <mergeCell ref="AD8:AS8"/>
    <mergeCell ref="AO1:AS1"/>
    <mergeCell ref="E2:AS2"/>
    <mergeCell ref="AK3:AL3"/>
    <mergeCell ref="AN3:AO3"/>
    <mergeCell ref="AQ3:AR3"/>
    <mergeCell ref="T7:AB8"/>
    <mergeCell ref="AD7:AS7"/>
    <mergeCell ref="T9:AB9"/>
    <mergeCell ref="AD9:AS9"/>
  </mergeCells>
  <phoneticPr fontId="1"/>
  <dataValidations count="2">
    <dataValidation type="list" allowBlank="1" showInputMessage="1" showErrorMessage="1" sqref="O26:Z26 CP26:DA26" xr:uid="{00000000-0002-0000-1700-000000000000}">
      <formula1>"普通預金,当座預金"</formula1>
    </dataValidation>
    <dataValidation allowBlank="1" showInputMessage="1" showErrorMessage="1" promptTitle="ーーーーーー提出日ーーーーーーーー" prompt="財団から助成金の確定通知を受け取る前の提出は無効です_x000a__x000a_＜精算払い請求書提出の流れ＞_x000a_①団体→財団　実績報告書提出_x000a_②財団→団体　助成金の確定通知_x000a_③団体→財団　精算払い請求書提出" sqref="AK3:AL3 AN3:AO3 AQ3:AR3" xr:uid="{FDCF5B94-1BF5-4FD0-B548-2702A535CC8A}"/>
  </dataValidations>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D478E-9DB6-4BCB-B79A-4FB46C6B32FE}">
  <sheetPr>
    <tabColor rgb="FFFFCCFF"/>
    <pageSetUpPr fitToPage="1"/>
  </sheetPr>
  <dimension ref="E1:CH49"/>
  <sheetViews>
    <sheetView showGridLines="0" view="pageBreakPreview" zoomScaleNormal="100" zoomScaleSheetLayoutView="100" workbookViewId="0">
      <selection activeCell="AV2" sqref="AV2"/>
    </sheetView>
  </sheetViews>
  <sheetFormatPr defaultColWidth="1.875" defaultRowHeight="18.75"/>
  <cols>
    <col min="5" max="5" width="2.625" customWidth="1"/>
    <col min="10" max="11" width="1.875" customWidth="1"/>
    <col min="36" max="36" width="2.75" customWidth="1"/>
    <col min="39" max="39" width="2.625" customWidth="1"/>
    <col min="41" max="41" width="1.875" customWidth="1"/>
    <col min="42" max="42" width="2.5" customWidth="1"/>
    <col min="44" max="44" width="1.5" customWidth="1"/>
    <col min="45" max="45" width="2.375" customWidth="1"/>
  </cols>
  <sheetData>
    <row r="1" spans="5:82" ht="18.75" customHeight="1">
      <c r="E1" t="s">
        <v>789</v>
      </c>
      <c r="AK1" s="1" t="s">
        <v>109</v>
      </c>
      <c r="AL1" s="3"/>
      <c r="AM1" s="3"/>
      <c r="AN1" s="3"/>
      <c r="AO1" s="642" t="str">
        <f>IF(②申請書１!AO1="","",②申請書１!AO1)</f>
        <v/>
      </c>
      <c r="AP1" s="643"/>
      <c r="AQ1" s="643"/>
      <c r="AR1" s="643"/>
      <c r="AS1" s="644"/>
      <c r="AU1" t="s">
        <v>206</v>
      </c>
    </row>
    <row r="2" spans="5:82" ht="30" customHeight="1">
      <c r="E2" s="841" t="s">
        <v>790</v>
      </c>
      <c r="F2" s="583"/>
      <c r="G2" s="583"/>
      <c r="H2" s="583"/>
      <c r="I2" s="583"/>
      <c r="J2" s="583"/>
      <c r="K2" s="583"/>
      <c r="L2" s="583"/>
      <c r="M2" s="583"/>
      <c r="N2" s="583"/>
      <c r="O2" s="583"/>
      <c r="P2" s="583"/>
      <c r="Q2" s="583"/>
      <c r="R2" s="583"/>
      <c r="S2" s="583"/>
      <c r="T2" s="583"/>
      <c r="U2" s="583"/>
      <c r="V2" s="583"/>
      <c r="W2" s="583"/>
      <c r="X2" s="583"/>
      <c r="Y2" s="583"/>
      <c r="Z2" s="583"/>
      <c r="AA2" s="583"/>
      <c r="AB2" s="583"/>
      <c r="AC2" s="583"/>
      <c r="AD2" s="583"/>
      <c r="AE2" s="583"/>
      <c r="AF2" s="583"/>
      <c r="AG2" s="583"/>
      <c r="AH2" s="583"/>
      <c r="AI2" s="583"/>
      <c r="AJ2" s="583"/>
      <c r="AK2" s="583"/>
      <c r="AL2" s="583"/>
      <c r="AM2" s="583"/>
      <c r="AN2" s="583"/>
      <c r="AO2" s="583"/>
      <c r="AP2" s="583"/>
      <c r="AQ2" s="583"/>
      <c r="AR2" s="583"/>
      <c r="AS2" s="583"/>
      <c r="BT2" s="118"/>
    </row>
    <row r="3" spans="5:82" ht="30" customHeight="1">
      <c r="E3" s="842" t="s">
        <v>791</v>
      </c>
      <c r="F3" s="843"/>
      <c r="G3" s="843"/>
      <c r="H3" s="843"/>
      <c r="I3" s="843"/>
      <c r="J3" s="843"/>
      <c r="K3" s="843"/>
      <c r="L3" s="843"/>
      <c r="M3" s="843"/>
      <c r="N3" s="843"/>
      <c r="O3" s="843"/>
      <c r="P3" s="843"/>
      <c r="Q3" s="843"/>
      <c r="R3" s="843"/>
      <c r="S3" s="843"/>
      <c r="T3" s="843"/>
      <c r="U3" s="843"/>
      <c r="V3" s="843"/>
      <c r="W3" s="843"/>
      <c r="X3" s="843"/>
      <c r="Y3" s="843"/>
      <c r="Z3" s="843"/>
      <c r="AA3" s="843"/>
      <c r="AB3" s="843"/>
      <c r="AC3" s="843"/>
      <c r="AD3" s="843"/>
      <c r="AE3" s="843"/>
      <c r="AF3" s="843"/>
      <c r="AG3" s="843"/>
      <c r="AH3" s="843"/>
      <c r="AI3" s="843"/>
      <c r="AJ3" s="843"/>
      <c r="AK3" s="843"/>
      <c r="AL3" s="843"/>
      <c r="AM3" s="843"/>
      <c r="AN3" s="843"/>
      <c r="AO3" s="843"/>
      <c r="AP3" s="843"/>
      <c r="AQ3" s="843"/>
      <c r="AR3" s="843"/>
      <c r="AS3" s="843"/>
      <c r="BT3" s="118"/>
    </row>
    <row r="4" spans="5:82" ht="19.5" thickBot="1">
      <c r="AI4" t="s">
        <v>7</v>
      </c>
      <c r="AK4" s="295"/>
      <c r="AL4" s="295"/>
      <c r="AM4" t="s">
        <v>6</v>
      </c>
      <c r="AN4" s="295"/>
      <c r="AO4" s="295"/>
      <c r="AP4" t="s">
        <v>5</v>
      </c>
      <c r="AQ4" s="295"/>
      <c r="AR4" s="295"/>
      <c r="AS4" t="s">
        <v>4</v>
      </c>
    </row>
    <row r="5" spans="5:82" ht="9.9499999999999993" customHeight="1" thickTop="1">
      <c r="AU5" s="70"/>
      <c r="AV5" s="640" t="s">
        <v>792</v>
      </c>
      <c r="AW5" s="640"/>
      <c r="AX5" s="640"/>
      <c r="AY5" s="640"/>
      <c r="AZ5" s="640"/>
      <c r="BA5" s="640"/>
      <c r="BB5" s="640"/>
      <c r="BC5" s="640"/>
      <c r="BD5" s="640"/>
      <c r="BE5" s="640"/>
      <c r="BF5" s="640"/>
      <c r="BG5" s="640"/>
      <c r="BH5" s="640"/>
      <c r="BI5" s="640"/>
      <c r="BJ5" s="640"/>
      <c r="BK5" s="640"/>
      <c r="BL5" s="640"/>
      <c r="BM5" s="640"/>
      <c r="BN5" s="640"/>
      <c r="BO5" s="640"/>
      <c r="BP5" s="49"/>
      <c r="BQ5" s="49"/>
      <c r="BR5" s="49"/>
      <c r="BS5" s="49"/>
      <c r="BT5" s="49"/>
      <c r="BU5" s="49"/>
      <c r="BV5" s="49"/>
      <c r="BW5" s="49"/>
      <c r="BX5" s="49"/>
      <c r="BY5" s="49"/>
      <c r="BZ5" s="49"/>
      <c r="CA5" s="49"/>
      <c r="CB5" s="49"/>
      <c r="CC5" s="49"/>
      <c r="CD5" s="50"/>
    </row>
    <row r="6" spans="5:82" ht="18.75" customHeight="1">
      <c r="E6" t="s">
        <v>74</v>
      </c>
      <c r="AU6" s="64"/>
      <c r="AV6" s="641"/>
      <c r="AW6" s="641"/>
      <c r="AX6" s="641"/>
      <c r="AY6" s="641"/>
      <c r="AZ6" s="641"/>
      <c r="BA6" s="641"/>
      <c r="BB6" s="641"/>
      <c r="BC6" s="641"/>
      <c r="BD6" s="641"/>
      <c r="BE6" s="641"/>
      <c r="BF6" s="641"/>
      <c r="BG6" s="641"/>
      <c r="BH6" s="641"/>
      <c r="BI6" s="641"/>
      <c r="BJ6" s="641"/>
      <c r="BK6" s="641"/>
      <c r="BL6" s="641"/>
      <c r="BM6" s="641"/>
      <c r="BN6" s="641"/>
      <c r="BO6" s="641"/>
      <c r="CD6" s="51"/>
    </row>
    <row r="7" spans="5:82" ht="18.75" customHeight="1">
      <c r="AU7" s="64"/>
      <c r="AV7" s="71"/>
      <c r="AW7" s="71"/>
      <c r="AX7" s="71"/>
      <c r="AY7" s="71"/>
      <c r="AZ7" s="71"/>
      <c r="BA7" s="71"/>
      <c r="BB7" s="71"/>
      <c r="BC7" s="71"/>
      <c r="BD7" s="71"/>
      <c r="BE7" s="71"/>
      <c r="BF7" s="71"/>
      <c r="CD7" s="51"/>
    </row>
    <row r="8" spans="5:82" ht="18.75" customHeight="1">
      <c r="T8" s="496" t="s">
        <v>360</v>
      </c>
      <c r="U8" s="496"/>
      <c r="V8" s="496"/>
      <c r="W8" s="496"/>
      <c r="X8" s="496"/>
      <c r="Y8" s="496"/>
      <c r="Z8" s="496"/>
      <c r="AA8" s="496"/>
      <c r="AB8" s="496"/>
      <c r="AD8" s="648" t="str">
        <f>IF(②申請書１!AD7="","",②申請書１!AD7)</f>
        <v/>
      </c>
      <c r="AE8" s="648"/>
      <c r="AF8" s="648"/>
      <c r="AG8" s="648"/>
      <c r="AH8" s="648"/>
      <c r="AI8" s="648"/>
      <c r="AJ8" s="648"/>
      <c r="AK8" s="648"/>
      <c r="AL8" s="648"/>
      <c r="AM8" s="648"/>
      <c r="AN8" s="648"/>
      <c r="AO8" s="648"/>
      <c r="AP8" s="648"/>
      <c r="AQ8" s="648"/>
      <c r="AR8" s="648"/>
      <c r="AS8" s="648"/>
      <c r="AU8" s="64" t="s">
        <v>28</v>
      </c>
      <c r="AW8" s="18"/>
      <c r="AX8" s="18"/>
      <c r="AY8" t="s">
        <v>372</v>
      </c>
      <c r="CD8" s="51"/>
    </row>
    <row r="9" spans="5:82" ht="36" customHeight="1">
      <c r="T9" s="496"/>
      <c r="U9" s="496"/>
      <c r="V9" s="496"/>
      <c r="W9" s="496"/>
      <c r="X9" s="496"/>
      <c r="Y9" s="496"/>
      <c r="Z9" s="496"/>
      <c r="AA9" s="496"/>
      <c r="AB9" s="496"/>
      <c r="AC9" s="17"/>
      <c r="AD9" s="648" t="str">
        <f>IF(②申請書１!AD8="","",②申請書１!AD8)</f>
        <v/>
      </c>
      <c r="AE9" s="648"/>
      <c r="AF9" s="648"/>
      <c r="AG9" s="648"/>
      <c r="AH9" s="648"/>
      <c r="AI9" s="648"/>
      <c r="AJ9" s="648"/>
      <c r="AK9" s="648"/>
      <c r="AL9" s="648"/>
      <c r="AM9" s="648"/>
      <c r="AN9" s="648"/>
      <c r="AO9" s="648"/>
      <c r="AP9" s="648"/>
      <c r="AQ9" s="648"/>
      <c r="AR9" s="648"/>
      <c r="AS9" s="648"/>
      <c r="AU9" s="636" t="s">
        <v>371</v>
      </c>
      <c r="AV9" s="504"/>
      <c r="AW9" s="504"/>
      <c r="AX9" s="504"/>
      <c r="AY9" s="504"/>
      <c r="AZ9" s="504"/>
      <c r="BA9" s="504"/>
      <c r="BB9" s="504"/>
      <c r="BC9" s="504"/>
      <c r="BD9" s="504"/>
      <c r="BE9" s="504"/>
      <c r="BF9" s="504"/>
      <c r="BG9" s="504"/>
      <c r="BH9" s="504"/>
      <c r="BI9" s="504"/>
      <c r="BJ9" s="504"/>
      <c r="BK9" s="504"/>
      <c r="BL9" s="504"/>
      <c r="BM9" s="504"/>
      <c r="BN9" s="504"/>
      <c r="BO9" s="504"/>
      <c r="BP9" s="504"/>
      <c r="BQ9" s="504"/>
      <c r="BR9" s="504"/>
      <c r="BS9" s="504"/>
      <c r="BT9" s="504"/>
      <c r="BU9" s="504"/>
      <c r="BV9" s="504"/>
      <c r="BW9" s="504"/>
      <c r="BX9" s="504"/>
      <c r="BY9" s="504"/>
      <c r="BZ9" s="504"/>
      <c r="CA9" s="504"/>
      <c r="CB9" s="504"/>
      <c r="CD9" s="51"/>
    </row>
    <row r="10" spans="5:82" ht="37.5" customHeight="1" thickBot="1">
      <c r="T10" s="499" t="s">
        <v>76</v>
      </c>
      <c r="U10" s="499"/>
      <c r="V10" s="499"/>
      <c r="W10" s="499"/>
      <c r="X10" s="499"/>
      <c r="Y10" s="499"/>
      <c r="Z10" s="499"/>
      <c r="AA10" s="499"/>
      <c r="AB10" s="499"/>
      <c r="AC10" s="17"/>
      <c r="AD10" s="648" t="str">
        <f>IF(②申請書１!AD9="","",②申請書１!AD9)</f>
        <v/>
      </c>
      <c r="AE10" s="648"/>
      <c r="AF10" s="648"/>
      <c r="AG10" s="648"/>
      <c r="AH10" s="648"/>
      <c r="AI10" s="648"/>
      <c r="AJ10" s="648"/>
      <c r="AK10" s="648"/>
      <c r="AL10" s="648"/>
      <c r="AM10" s="648"/>
      <c r="AN10" s="648"/>
      <c r="AO10" s="648"/>
      <c r="AP10" s="648"/>
      <c r="AQ10" s="648"/>
      <c r="AR10" s="648"/>
      <c r="AS10" s="648"/>
      <c r="AU10" s="638" t="s">
        <v>375</v>
      </c>
      <c r="AV10" s="838"/>
      <c r="AW10" s="838"/>
      <c r="AX10" s="838"/>
      <c r="AY10" s="838"/>
      <c r="AZ10" s="838"/>
      <c r="BA10" s="838"/>
      <c r="BB10" s="838"/>
      <c r="BC10" s="838"/>
      <c r="BD10" s="838"/>
      <c r="BE10" s="838"/>
      <c r="BF10" s="838"/>
      <c r="BG10" s="838"/>
      <c r="BH10" s="838"/>
      <c r="BI10" s="838"/>
      <c r="BJ10" s="838"/>
      <c r="BK10" s="838"/>
      <c r="BL10" s="838"/>
      <c r="BM10" s="838"/>
      <c r="BN10" s="838"/>
      <c r="BO10" s="838"/>
      <c r="BP10" s="838"/>
      <c r="BQ10" s="838"/>
      <c r="BR10" s="838"/>
      <c r="BS10" s="838"/>
      <c r="BT10" s="838"/>
      <c r="BU10" s="838"/>
      <c r="BV10" s="838"/>
      <c r="BW10" s="838"/>
      <c r="BX10" s="838"/>
      <c r="BY10" s="838"/>
      <c r="BZ10" s="838"/>
      <c r="CA10" s="838"/>
      <c r="CB10" s="838"/>
      <c r="CC10" s="838"/>
      <c r="CD10" s="839"/>
    </row>
    <row r="11" spans="5:82" ht="36" customHeight="1" thickTop="1">
      <c r="T11" s="499" t="s">
        <v>77</v>
      </c>
      <c r="U11" s="499"/>
      <c r="V11" s="499"/>
      <c r="W11" s="499"/>
      <c r="X11" s="499"/>
      <c r="Y11" s="499"/>
      <c r="Z11" s="499"/>
      <c r="AA11" s="499"/>
      <c r="AB11" s="499"/>
      <c r="AC11" s="17"/>
      <c r="AD11" s="498" t="str">
        <f>IF(②申請書１!AD10="","",②申請書１!AD10)</f>
        <v/>
      </c>
      <c r="AE11" s="498"/>
      <c r="AF11" s="498"/>
      <c r="AG11" s="498"/>
      <c r="AH11" s="498"/>
      <c r="AI11" s="498"/>
      <c r="AJ11" s="498"/>
      <c r="AK11" s="498"/>
      <c r="AL11" s="498"/>
      <c r="AM11" s="498"/>
      <c r="AN11" s="498"/>
      <c r="AO11" s="498"/>
      <c r="AP11" s="498"/>
      <c r="AQ11" s="498"/>
      <c r="AR11" s="498"/>
      <c r="AS11" s="119" t="s">
        <v>78</v>
      </c>
      <c r="AY11" s="7"/>
      <c r="AZ11" s="7"/>
      <c r="BF11" s="7"/>
      <c r="BX11" s="7"/>
    </row>
    <row r="12" spans="5:82" ht="18.75" customHeight="1">
      <c r="AY12" s="7"/>
      <c r="AZ12" s="7"/>
      <c r="BF12" s="7"/>
      <c r="BX12" s="7"/>
    </row>
    <row r="13" spans="5:82" ht="18.75" customHeight="1">
      <c r="E13" t="s">
        <v>101</v>
      </c>
      <c r="H13" s="295"/>
      <c r="I13" s="295"/>
      <c r="J13" t="s">
        <v>6</v>
      </c>
      <c r="L13" s="295"/>
      <c r="M13" s="295"/>
      <c r="N13" t="s">
        <v>5</v>
      </c>
      <c r="P13" s="295"/>
      <c r="Q13" s="295"/>
      <c r="R13" t="s">
        <v>102</v>
      </c>
      <c r="Z13" s="295"/>
      <c r="AA13" s="295"/>
      <c r="AB13" t="s">
        <v>793</v>
      </c>
      <c r="AU13" t="s">
        <v>241</v>
      </c>
      <c r="AY13" s="7"/>
      <c r="AZ13" s="7"/>
      <c r="BF13" s="7"/>
      <c r="BX13" s="7"/>
    </row>
    <row r="14" spans="5:82" ht="18.75" customHeight="1">
      <c r="E14" t="s">
        <v>794</v>
      </c>
      <c r="F14" s="505"/>
      <c r="G14" s="505"/>
      <c r="H14" t="s">
        <v>795</v>
      </c>
      <c r="AY14" s="7"/>
      <c r="AZ14" s="7"/>
      <c r="BF14" s="7"/>
      <c r="BX14" s="7"/>
    </row>
    <row r="15" spans="5:82" ht="18.75" customHeight="1">
      <c r="E15" t="s">
        <v>922</v>
      </c>
      <c r="F15" s="20"/>
      <c r="AY15" s="7"/>
      <c r="AZ15" s="7"/>
      <c r="BF15" s="7"/>
      <c r="BX15" s="7"/>
    </row>
    <row r="16" spans="5:82" ht="9.9499999999999993" customHeight="1">
      <c r="AY16" s="7"/>
      <c r="AZ16" s="7"/>
      <c r="BF16" s="7"/>
      <c r="BX16" s="7"/>
    </row>
    <row r="17" spans="5:86" ht="18.75" customHeight="1">
      <c r="E17" s="249" t="s">
        <v>80</v>
      </c>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Y17" s="7"/>
      <c r="AZ17" s="7"/>
      <c r="BF17" s="7"/>
      <c r="BX17" s="7"/>
    </row>
    <row r="18" spans="5:86" ht="9.9499999999999993" customHeight="1">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Y18" s="7"/>
      <c r="AZ18" s="7"/>
      <c r="BF18" s="7"/>
      <c r="BX18" s="7"/>
    </row>
    <row r="19" spans="5:86" ht="18.75" customHeight="1">
      <c r="E19" s="17" t="s">
        <v>81</v>
      </c>
      <c r="J19" s="25"/>
      <c r="K19" s="844"/>
      <c r="L19" s="844"/>
      <c r="M19" s="844"/>
      <c r="N19" s="844"/>
      <c r="O19" s="844"/>
      <c r="P19" s="844"/>
      <c r="Q19" s="844"/>
      <c r="R19" s="844"/>
      <c r="S19" s="844"/>
      <c r="T19" s="844"/>
      <c r="U19" s="844"/>
      <c r="V19" s="844"/>
      <c r="W19" s="844"/>
      <c r="X19" s="844"/>
      <c r="Y19" s="844"/>
      <c r="Z19" s="844"/>
      <c r="AA19" s="844"/>
      <c r="AB19" s="844"/>
      <c r="AC19" s="844"/>
      <c r="AD19" s="844"/>
      <c r="AE19" s="844"/>
      <c r="AF19" s="844"/>
      <c r="AG19" s="844"/>
      <c r="AH19" s="844"/>
      <c r="AI19" s="844"/>
      <c r="AJ19" s="844"/>
      <c r="AK19" s="844"/>
      <c r="AL19" s="844"/>
      <c r="AM19" s="844"/>
      <c r="AN19" s="25"/>
      <c r="AO19" s="25"/>
      <c r="AP19" s="25"/>
      <c r="AQ19" s="25"/>
      <c r="AR19" s="25"/>
      <c r="AS19" s="25"/>
      <c r="AT19" s="25"/>
      <c r="AU19" s="25"/>
      <c r="AV19" s="25"/>
      <c r="AW19" s="25"/>
      <c r="AX19" s="25"/>
      <c r="AY19" s="7"/>
      <c r="AZ19" s="7"/>
      <c r="BF19" s="7"/>
      <c r="BX19" s="7"/>
      <c r="CF19" s="25"/>
      <c r="CG19" s="25"/>
      <c r="CH19" s="25"/>
    </row>
    <row r="20" spans="5:86">
      <c r="E20" s="17"/>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5"/>
      <c r="AU20" s="25"/>
      <c r="AV20" s="25"/>
      <c r="AW20" s="25"/>
      <c r="AX20" s="25"/>
      <c r="AY20" s="7"/>
      <c r="AZ20" s="7"/>
      <c r="BF20" s="7"/>
      <c r="BX20" s="7"/>
      <c r="CF20" s="25"/>
      <c r="CG20" s="25"/>
      <c r="CH20" s="25"/>
    </row>
    <row r="21" spans="5:86" ht="18.75" customHeight="1">
      <c r="E21" t="s">
        <v>796</v>
      </c>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Y21" s="7"/>
      <c r="AZ21" s="7"/>
      <c r="BF21" s="7"/>
      <c r="BX21" s="7"/>
    </row>
    <row r="22" spans="5:86" ht="18.75" customHeight="1">
      <c r="G22" s="505"/>
      <c r="H22" s="505"/>
      <c r="I22" s="505"/>
      <c r="J22" s="505"/>
      <c r="K22" s="505"/>
      <c r="L22" s="505"/>
      <c r="M22" s="505"/>
      <c r="N22" s="505"/>
      <c r="O22" s="505"/>
      <c r="P22" s="505"/>
      <c r="Q22" s="505"/>
      <c r="R22" s="206" t="s">
        <v>2</v>
      </c>
      <c r="S22" s="206"/>
      <c r="T22" s="206"/>
      <c r="U22" s="206"/>
      <c r="V22" s="206"/>
      <c r="W22" s="206"/>
      <c r="X22" s="206"/>
      <c r="Y22" s="206"/>
      <c r="Z22" s="206"/>
      <c r="AY22" s="7"/>
      <c r="AZ22" s="7"/>
      <c r="BF22" s="7"/>
      <c r="BX22" s="7"/>
    </row>
    <row r="23" spans="5:86" ht="18.75" customHeight="1">
      <c r="G23" s="20"/>
      <c r="H23" s="20"/>
      <c r="I23" s="20"/>
      <c r="J23" s="20"/>
      <c r="K23" s="20"/>
      <c r="L23" s="20"/>
      <c r="M23" s="20"/>
      <c r="N23" s="20"/>
      <c r="O23" s="20"/>
      <c r="P23" s="20"/>
      <c r="Q23" s="20"/>
      <c r="R23" s="206"/>
      <c r="S23" s="206"/>
      <c r="T23" s="206"/>
      <c r="U23" s="206"/>
      <c r="V23" s="206"/>
      <c r="W23" s="206"/>
      <c r="X23" s="206"/>
      <c r="Y23" s="206"/>
      <c r="Z23" s="206"/>
      <c r="AY23" s="7"/>
      <c r="AZ23" s="7"/>
      <c r="BF23" s="7"/>
      <c r="BX23" s="7"/>
    </row>
    <row r="24" spans="5:86" ht="18.75" customHeight="1">
      <c r="E24" t="s">
        <v>797</v>
      </c>
      <c r="L24" s="29"/>
      <c r="M24" s="29"/>
      <c r="O24" s="29"/>
      <c r="P24" s="45"/>
      <c r="Q24" s="45"/>
      <c r="R24" s="45"/>
      <c r="S24" s="45"/>
      <c r="T24" s="45"/>
      <c r="U24" s="45"/>
      <c r="V24" s="45"/>
      <c r="W24" s="45"/>
      <c r="X24" s="45"/>
      <c r="Y24" s="45"/>
      <c r="Z24" s="45"/>
      <c r="AY24" s="7"/>
      <c r="AZ24" s="7"/>
      <c r="BF24" s="7"/>
      <c r="BX24" s="7"/>
    </row>
    <row r="25" spans="5:86" ht="18.75" customHeight="1">
      <c r="G25" s="505"/>
      <c r="H25" s="505"/>
      <c r="I25" s="505"/>
      <c r="J25" s="505"/>
      <c r="K25" s="505"/>
      <c r="L25" s="505"/>
      <c r="M25" s="505"/>
      <c r="N25" s="505"/>
      <c r="O25" s="505"/>
      <c r="P25" s="505"/>
      <c r="Q25" s="505"/>
      <c r="R25" s="206" t="s">
        <v>2</v>
      </c>
      <c r="S25" s="45"/>
      <c r="T25" s="45"/>
      <c r="U25" s="45"/>
      <c r="V25" s="45"/>
      <c r="W25" s="45"/>
      <c r="X25" s="45"/>
      <c r="Y25" s="45"/>
      <c r="Z25" s="45"/>
      <c r="AY25" s="7"/>
      <c r="AZ25" s="7"/>
      <c r="BF25" s="7"/>
      <c r="BX25" s="7"/>
    </row>
    <row r="26" spans="5:86" ht="18.75" customHeight="1">
      <c r="G26" s="20"/>
      <c r="H26" s="20"/>
      <c r="I26" s="20"/>
      <c r="J26" s="20"/>
      <c r="K26" s="20"/>
      <c r="L26" s="20"/>
      <c r="M26" s="20"/>
      <c r="N26" s="20"/>
      <c r="O26" s="20"/>
      <c r="P26" s="20"/>
      <c r="Q26" s="20"/>
      <c r="R26" s="206"/>
      <c r="S26" s="45"/>
      <c r="T26" s="45"/>
      <c r="U26" s="45"/>
      <c r="V26" s="45"/>
      <c r="W26" s="45"/>
      <c r="X26" s="45"/>
      <c r="Y26" s="45"/>
      <c r="Z26" s="45"/>
      <c r="AY26" s="7"/>
      <c r="AZ26" s="7"/>
      <c r="BF26" s="7"/>
      <c r="BX26" s="7"/>
    </row>
    <row r="27" spans="5:86" ht="18.75" customHeight="1">
      <c r="E27" t="s">
        <v>798</v>
      </c>
      <c r="G27" s="20"/>
      <c r="H27" s="20"/>
      <c r="I27" s="20"/>
      <c r="J27" s="20"/>
      <c r="K27" s="20"/>
      <c r="L27" s="20"/>
      <c r="M27" s="20"/>
      <c r="N27" s="20"/>
      <c r="O27" s="20"/>
      <c r="P27" s="20"/>
      <c r="Q27" s="20"/>
      <c r="R27" s="206"/>
      <c r="S27" s="45"/>
      <c r="T27" s="45"/>
      <c r="U27" s="45"/>
      <c r="V27" s="45"/>
      <c r="W27" s="45"/>
      <c r="X27" s="45"/>
      <c r="Y27" s="45"/>
      <c r="Z27" s="45"/>
      <c r="AY27" s="7"/>
      <c r="AZ27" s="7"/>
      <c r="BF27" s="7"/>
      <c r="BX27" s="7"/>
    </row>
    <row r="28" spans="5:86" ht="18.75" customHeight="1">
      <c r="G28" s="505"/>
      <c r="H28" s="505"/>
      <c r="I28" s="505"/>
      <c r="J28" s="505"/>
      <c r="K28" s="505"/>
      <c r="L28" s="505"/>
      <c r="M28" s="505"/>
      <c r="N28" s="505"/>
      <c r="O28" s="505"/>
      <c r="P28" s="505"/>
      <c r="Q28" s="505"/>
      <c r="R28" s="206" t="s">
        <v>2</v>
      </c>
      <c r="S28" s="45"/>
      <c r="T28" s="45"/>
      <c r="U28" s="45"/>
      <c r="V28" s="45"/>
      <c r="W28" s="45"/>
      <c r="X28" s="45"/>
      <c r="Y28" s="45"/>
      <c r="Z28" s="45"/>
      <c r="AY28" s="7"/>
      <c r="AZ28" s="7"/>
      <c r="BF28" s="7"/>
      <c r="BX28" s="7"/>
    </row>
    <row r="29" spans="5:86" ht="18.75" customHeight="1">
      <c r="G29" s="20"/>
      <c r="H29" s="20"/>
      <c r="I29" s="20"/>
      <c r="J29" s="20"/>
      <c r="K29" s="20"/>
      <c r="L29" s="20"/>
      <c r="M29" s="20"/>
      <c r="N29" s="20"/>
      <c r="O29" s="20"/>
      <c r="P29" s="20"/>
      <c r="Q29" s="20"/>
      <c r="R29" s="206"/>
      <c r="S29" s="45"/>
      <c r="T29" s="45"/>
      <c r="U29" s="45"/>
      <c r="V29" s="45"/>
      <c r="W29" s="45"/>
      <c r="X29" s="45"/>
      <c r="Y29" s="45"/>
      <c r="Z29" s="45"/>
      <c r="AY29" s="7"/>
      <c r="AZ29" s="7"/>
      <c r="BF29" s="7"/>
      <c r="BX29" s="7"/>
    </row>
    <row r="30" spans="5:86" ht="18.75" customHeight="1">
      <c r="E30" t="s">
        <v>799</v>
      </c>
      <c r="G30" s="20"/>
      <c r="H30" s="20"/>
      <c r="I30" s="20"/>
      <c r="J30" s="20"/>
      <c r="K30" s="20"/>
      <c r="L30" s="20"/>
      <c r="M30" s="20"/>
      <c r="N30" s="20"/>
      <c r="O30" s="20"/>
      <c r="P30" s="20"/>
      <c r="Q30" s="20"/>
      <c r="R30" s="206"/>
      <c r="S30" s="45"/>
      <c r="T30" s="45"/>
      <c r="U30" s="45"/>
      <c r="V30" s="45"/>
      <c r="W30" s="45"/>
      <c r="X30" s="45"/>
      <c r="Y30" s="45"/>
      <c r="Z30" s="45"/>
      <c r="AY30" s="7"/>
      <c r="AZ30" s="7"/>
      <c r="BF30" s="7"/>
      <c r="BX30" s="7"/>
    </row>
    <row r="31" spans="5:86" ht="18.75" customHeight="1">
      <c r="G31" s="505"/>
      <c r="H31" s="505"/>
      <c r="I31" s="505"/>
      <c r="J31" s="505"/>
      <c r="K31" s="505"/>
      <c r="L31" s="505"/>
      <c r="M31" s="505"/>
      <c r="N31" s="505"/>
      <c r="O31" s="505"/>
      <c r="P31" s="505"/>
      <c r="Q31" s="505"/>
      <c r="R31" s="206" t="s">
        <v>2</v>
      </c>
      <c r="S31" s="45"/>
      <c r="T31" s="45"/>
      <c r="U31" s="45"/>
      <c r="V31" s="45"/>
      <c r="W31" s="45"/>
      <c r="X31" s="45"/>
      <c r="Y31" s="45"/>
      <c r="Z31" s="45"/>
      <c r="AY31" s="7"/>
      <c r="AZ31" s="7"/>
      <c r="BF31" s="7"/>
      <c r="BX31" s="7"/>
    </row>
    <row r="32" spans="5:86" ht="18.75" customHeight="1">
      <c r="P32" s="45"/>
      <c r="Q32" s="45"/>
      <c r="R32" s="45"/>
      <c r="S32" s="45"/>
      <c r="T32" s="45"/>
      <c r="U32" s="45"/>
      <c r="V32" s="45"/>
      <c r="W32" s="45"/>
      <c r="X32" s="45"/>
      <c r="Y32" s="45"/>
      <c r="Z32" s="45"/>
      <c r="AY32" s="7"/>
      <c r="AZ32" s="7"/>
      <c r="BF32" s="7"/>
      <c r="BX32" s="7"/>
    </row>
    <row r="33" spans="5:82" ht="18.75" customHeight="1">
      <c r="P33" s="45"/>
      <c r="Q33" s="45"/>
      <c r="R33" s="45"/>
      <c r="S33" s="45"/>
      <c r="T33" s="45"/>
      <c r="U33" s="45"/>
      <c r="V33" s="45"/>
      <c r="W33" s="45"/>
      <c r="X33" s="45"/>
      <c r="Y33" s="45"/>
      <c r="Z33" s="45"/>
      <c r="AY33" s="7"/>
      <c r="AZ33" s="7"/>
      <c r="BF33" s="7"/>
      <c r="BX33" s="7"/>
    </row>
    <row r="34" spans="5:82" ht="18.75" customHeight="1">
      <c r="E34" s="17" t="s">
        <v>800</v>
      </c>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Y34" s="7"/>
      <c r="AZ34" s="7"/>
      <c r="BF34" s="7"/>
      <c r="BX34" s="7"/>
    </row>
    <row r="35" spans="5:82" ht="18.75" customHeight="1">
      <c r="H35" s="16"/>
      <c r="I35" s="16"/>
      <c r="J35" s="16"/>
      <c r="K35" s="16"/>
      <c r="L35" s="16"/>
      <c r="M35" s="16"/>
      <c r="N35" s="16"/>
      <c r="O35" s="847"/>
      <c r="P35" s="847"/>
      <c r="Q35" s="847"/>
      <c r="R35" s="847"/>
      <c r="S35" s="847"/>
      <c r="T35" s="847"/>
      <c r="U35" s="847"/>
      <c r="V35" s="847"/>
      <c r="W35" s="847"/>
      <c r="X35" s="847"/>
      <c r="Y35" s="847"/>
      <c r="Z35" s="847"/>
      <c r="AA35" s="16"/>
      <c r="AB35" s="16"/>
      <c r="AC35" s="16"/>
      <c r="AD35" s="16"/>
      <c r="AE35" s="16"/>
      <c r="AF35" s="16"/>
      <c r="AG35" s="16"/>
      <c r="AH35" s="16"/>
      <c r="AI35" s="16"/>
      <c r="AJ35" s="16"/>
      <c r="AK35" s="16"/>
      <c r="AL35" s="16"/>
      <c r="AM35" s="16"/>
      <c r="AN35" s="16"/>
      <c r="AO35" s="16"/>
      <c r="AP35" s="16"/>
      <c r="AQ35" s="16"/>
      <c r="AR35" s="16"/>
      <c r="AS35" s="16"/>
      <c r="AY35" s="7"/>
      <c r="AZ35" s="7"/>
      <c r="BF35" s="7"/>
      <c r="BX35" s="7"/>
    </row>
    <row r="36" spans="5:82" ht="18.75" customHeight="1">
      <c r="H36" s="16"/>
      <c r="I36" s="16"/>
      <c r="J36" s="16"/>
      <c r="K36" s="16"/>
      <c r="L36" s="16"/>
      <c r="M36" s="16"/>
      <c r="N36" s="16"/>
      <c r="O36" s="847"/>
      <c r="P36" s="847"/>
      <c r="Q36" s="847"/>
      <c r="R36" s="847"/>
      <c r="S36" s="847"/>
      <c r="T36" s="847"/>
      <c r="U36" s="847"/>
      <c r="V36" s="847"/>
      <c r="W36" s="847"/>
      <c r="X36" s="847"/>
      <c r="Y36" s="847"/>
      <c r="Z36" s="847"/>
      <c r="AA36" s="16"/>
      <c r="AB36" s="16"/>
      <c r="AC36" s="16"/>
      <c r="AD36" s="16"/>
      <c r="AE36" s="16"/>
      <c r="AF36" s="16"/>
      <c r="AG36" s="16"/>
      <c r="AH36" s="16"/>
      <c r="AI36" s="16"/>
      <c r="AJ36" s="16"/>
      <c r="AK36" s="16"/>
      <c r="AL36" s="16"/>
      <c r="AM36" s="16"/>
      <c r="AN36" s="16"/>
      <c r="AO36" s="16"/>
      <c r="AP36" s="16"/>
      <c r="AQ36" s="16"/>
      <c r="AR36" s="16"/>
      <c r="AS36" s="16"/>
      <c r="AY36" s="7"/>
      <c r="AZ36" s="7"/>
      <c r="BF36" s="7"/>
      <c r="BX36" s="7"/>
    </row>
    <row r="37" spans="5:82" ht="37.5" customHeight="1">
      <c r="G37" s="16"/>
      <c r="H37" s="16"/>
      <c r="I37" s="16"/>
      <c r="J37" s="16"/>
      <c r="K37" s="16"/>
      <c r="L37" s="16"/>
      <c r="M37" s="16"/>
      <c r="N37" s="16"/>
      <c r="O37" s="846"/>
      <c r="P37" s="846"/>
      <c r="Q37" s="846"/>
      <c r="R37" s="846"/>
      <c r="S37" s="846"/>
      <c r="T37" s="846"/>
      <c r="U37" s="846"/>
      <c r="V37" s="846"/>
      <c r="W37" s="846"/>
      <c r="X37" s="846"/>
      <c r="Y37" s="846"/>
      <c r="Z37" s="846"/>
      <c r="AA37" s="846"/>
      <c r="AB37" s="846"/>
      <c r="AC37" s="846"/>
      <c r="AD37" s="846"/>
      <c r="AE37" s="846"/>
      <c r="AF37" s="846"/>
      <c r="AG37" s="846"/>
      <c r="AH37" s="846"/>
      <c r="AI37" s="846"/>
      <c r="AJ37" s="846"/>
      <c r="AK37" s="846"/>
      <c r="AL37" s="846"/>
      <c r="AM37" s="846"/>
      <c r="AN37" s="846"/>
      <c r="AO37" s="846"/>
      <c r="AP37" s="846"/>
      <c r="AQ37" s="16"/>
      <c r="AR37" s="16"/>
      <c r="AS37" s="16"/>
      <c r="AU37" s="89"/>
      <c r="AY37" s="7"/>
      <c r="AZ37" s="7"/>
      <c r="BF37" s="7"/>
      <c r="BX37" s="7"/>
    </row>
    <row r="38" spans="5:82" ht="36.75" customHeight="1">
      <c r="G38" s="16"/>
      <c r="O38" s="846"/>
      <c r="P38" s="846"/>
      <c r="Q38" s="846"/>
      <c r="R38" s="846"/>
      <c r="S38" s="846"/>
      <c r="T38" s="846"/>
      <c r="U38" s="846"/>
      <c r="V38" s="846"/>
      <c r="W38" s="846"/>
      <c r="X38" s="846"/>
      <c r="Y38" s="846"/>
      <c r="Z38" s="846"/>
      <c r="AA38" s="846"/>
      <c r="AB38" s="846"/>
      <c r="AC38" s="846"/>
      <c r="AD38" s="846"/>
      <c r="AE38" s="846"/>
      <c r="AF38" s="846"/>
      <c r="AG38" s="846"/>
      <c r="AH38" s="846"/>
      <c r="AI38" s="846"/>
      <c r="AJ38" s="846"/>
      <c r="AK38" s="846"/>
      <c r="AL38" s="846"/>
      <c r="AM38" s="846"/>
      <c r="AN38" s="846"/>
      <c r="AO38" s="846"/>
      <c r="AP38" s="846"/>
      <c r="AU38" s="456"/>
      <c r="AV38" s="456"/>
      <c r="AW38" s="456"/>
      <c r="AX38" s="456"/>
      <c r="AY38" s="456"/>
      <c r="AZ38" s="456"/>
      <c r="BA38" s="456"/>
      <c r="BB38" s="456"/>
      <c r="BC38" s="456"/>
      <c r="BD38" s="456"/>
      <c r="BE38" s="456"/>
      <c r="BF38" s="456"/>
      <c r="BG38" s="456"/>
      <c r="BH38" s="456"/>
      <c r="BI38" s="456"/>
      <c r="BJ38" s="456"/>
      <c r="BK38" s="456"/>
      <c r="BL38" s="456"/>
      <c r="BM38" s="456"/>
      <c r="BN38" s="456"/>
      <c r="BO38" s="456"/>
      <c r="BP38" s="456"/>
      <c r="BQ38" s="456"/>
      <c r="BR38" s="456"/>
      <c r="BS38" s="456"/>
      <c r="BT38" s="456"/>
      <c r="BU38" s="456"/>
      <c r="BV38" s="456"/>
      <c r="BW38" s="456"/>
      <c r="BX38" s="456"/>
      <c r="BY38" s="456"/>
      <c r="BZ38" s="456"/>
      <c r="CA38" s="456"/>
      <c r="CB38" s="456"/>
      <c r="CC38" s="456"/>
      <c r="CD38" s="456"/>
    </row>
    <row r="39" spans="5:82" ht="18.75" customHeight="1">
      <c r="AY39" s="7"/>
      <c r="AZ39" s="7"/>
      <c r="BF39" s="7"/>
      <c r="BX39" s="7"/>
    </row>
    <row r="40" spans="5:82" ht="18.75" customHeight="1">
      <c r="O40" s="845"/>
      <c r="P40" s="845"/>
      <c r="Q40" s="845"/>
      <c r="R40" s="845"/>
      <c r="S40" s="845"/>
      <c r="T40" s="845"/>
      <c r="U40" s="845"/>
      <c r="V40" s="845"/>
      <c r="W40" s="845"/>
      <c r="X40" s="845"/>
      <c r="Y40" s="845"/>
      <c r="Z40" s="845"/>
      <c r="AA40" s="845"/>
      <c r="AB40" s="845"/>
      <c r="AC40" s="845"/>
      <c r="AD40" s="845"/>
      <c r="AE40" s="845"/>
      <c r="AF40" s="845"/>
      <c r="AG40" s="845"/>
      <c r="AH40" s="845"/>
      <c r="AI40" s="845"/>
      <c r="AJ40" s="845"/>
      <c r="AK40" s="845"/>
      <c r="AL40" s="845"/>
      <c r="AM40" s="845"/>
      <c r="AN40" s="845"/>
      <c r="AO40" s="845"/>
      <c r="AP40" s="845"/>
      <c r="AY40" s="7"/>
      <c r="AZ40" s="7"/>
      <c r="BF40" s="7"/>
      <c r="BX40" s="7"/>
    </row>
    <row r="41" spans="5:82" ht="18.75" customHeight="1">
      <c r="O41" s="845"/>
      <c r="P41" s="845"/>
      <c r="Q41" s="845"/>
      <c r="R41" s="845"/>
      <c r="S41" s="845"/>
      <c r="T41" s="845"/>
      <c r="U41" s="845"/>
      <c r="V41" s="845"/>
      <c r="W41" s="845"/>
      <c r="X41" s="845"/>
      <c r="Y41" s="845"/>
      <c r="Z41" s="845"/>
      <c r="AY41" s="7"/>
      <c r="AZ41" s="7"/>
      <c r="BF41" s="7"/>
      <c r="BX41" s="7"/>
    </row>
    <row r="42" spans="5:82" ht="48" customHeight="1">
      <c r="F42" s="17"/>
      <c r="G42" s="16"/>
      <c r="H42" s="17"/>
      <c r="I42" s="17"/>
      <c r="J42" s="17"/>
      <c r="K42" s="17"/>
      <c r="L42" s="17"/>
      <c r="M42" s="17"/>
      <c r="N42" s="17"/>
      <c r="O42" s="846"/>
      <c r="P42" s="846"/>
      <c r="Q42" s="846"/>
      <c r="R42" s="846"/>
      <c r="S42" s="846"/>
      <c r="T42" s="846"/>
      <c r="U42" s="846"/>
      <c r="V42" s="846"/>
      <c r="W42" s="846"/>
      <c r="X42" s="846"/>
      <c r="Y42" s="846"/>
      <c r="Z42" s="846"/>
      <c r="AA42" s="846"/>
      <c r="AB42" s="846"/>
      <c r="AC42" s="846"/>
      <c r="AD42" s="846"/>
      <c r="AE42" s="846"/>
      <c r="AF42" s="846"/>
      <c r="AG42" s="846"/>
      <c r="AH42" s="846"/>
      <c r="AI42" s="846"/>
      <c r="AJ42" s="846"/>
      <c r="AK42" s="846"/>
      <c r="AL42" s="846"/>
      <c r="AM42" s="846"/>
      <c r="AN42" s="846"/>
      <c r="AO42" s="846"/>
      <c r="AP42" s="846"/>
      <c r="AU42" s="16"/>
      <c r="AY42" s="7"/>
      <c r="AZ42" s="7"/>
      <c r="BF42" s="7"/>
      <c r="BX42" s="7"/>
    </row>
    <row r="43" spans="5:82" ht="18.75" customHeight="1">
      <c r="AY43" s="7"/>
      <c r="AZ43" s="7"/>
      <c r="BF43" s="7"/>
      <c r="BX43" s="7"/>
    </row>
    <row r="44" spans="5:82" ht="18.75" customHeight="1">
      <c r="F44" s="17"/>
      <c r="G44" s="17"/>
      <c r="H44" s="17"/>
      <c r="I44" s="17"/>
      <c r="J44" s="17"/>
      <c r="K44" s="17"/>
      <c r="L44" s="17"/>
      <c r="M44" s="17"/>
      <c r="N44" s="17"/>
      <c r="O44" s="17"/>
      <c r="AY44" s="7"/>
      <c r="AZ44" s="7"/>
      <c r="BF44" s="7"/>
      <c r="BX44" s="7"/>
    </row>
    <row r="45" spans="5:82" ht="18.75" customHeight="1">
      <c r="AY45" s="7"/>
      <c r="AZ45" s="7"/>
      <c r="BF45" s="7"/>
      <c r="BX45" s="7"/>
    </row>
    <row r="46" spans="5:82" ht="18.75" customHeight="1">
      <c r="AY46" s="7"/>
      <c r="AZ46" s="7"/>
      <c r="BF46" s="7"/>
      <c r="BX46" s="7"/>
    </row>
    <row r="47" spans="5:82" ht="18.75" customHeight="1">
      <c r="AY47" s="7"/>
      <c r="AZ47" s="7"/>
      <c r="BF47" s="7"/>
      <c r="BX47" s="7"/>
    </row>
    <row r="48" spans="5:82" ht="18.75" customHeight="1">
      <c r="AY48" s="7"/>
      <c r="AZ48" s="7"/>
      <c r="BF48" s="7"/>
      <c r="BX48" s="7"/>
    </row>
    <row r="49" ht="18.75" customHeight="1"/>
  </sheetData>
  <sheetProtection formatCells="0" formatColumns="0" formatRows="0" selectLockedCells="1"/>
  <mergeCells count="35">
    <mergeCell ref="O40:AP40"/>
    <mergeCell ref="O41:Z41"/>
    <mergeCell ref="O42:AP42"/>
    <mergeCell ref="G31:Q31"/>
    <mergeCell ref="O35:Z35"/>
    <mergeCell ref="O36:Z36"/>
    <mergeCell ref="O37:AP37"/>
    <mergeCell ref="O38:AP38"/>
    <mergeCell ref="AU38:CD38"/>
    <mergeCell ref="F14:G14"/>
    <mergeCell ref="E17:AS17"/>
    <mergeCell ref="K19:AM19"/>
    <mergeCell ref="G22:Q22"/>
    <mergeCell ref="G25:Q25"/>
    <mergeCell ref="G28:Q28"/>
    <mergeCell ref="T11:AB11"/>
    <mergeCell ref="AD11:AR11"/>
    <mergeCell ref="H13:I13"/>
    <mergeCell ref="L13:M13"/>
    <mergeCell ref="P13:Q13"/>
    <mergeCell ref="Z13:AA13"/>
    <mergeCell ref="T10:AB10"/>
    <mergeCell ref="AD10:AS10"/>
    <mergeCell ref="AU10:CD10"/>
    <mergeCell ref="AO1:AS1"/>
    <mergeCell ref="E2:AS2"/>
    <mergeCell ref="E3:AS3"/>
    <mergeCell ref="AK4:AL4"/>
    <mergeCell ref="AN4:AO4"/>
    <mergeCell ref="AQ4:AR4"/>
    <mergeCell ref="AV5:BO6"/>
    <mergeCell ref="T8:AB9"/>
    <mergeCell ref="AD8:AS8"/>
    <mergeCell ref="AD9:AS9"/>
    <mergeCell ref="AU9:CB9"/>
  </mergeCells>
  <phoneticPr fontId="1"/>
  <dataValidations count="2">
    <dataValidation type="list" allowBlank="1" showInputMessage="1" showErrorMessage="1" sqref="O35:Z35" xr:uid="{D28328E1-D692-4E90-A299-6813BF79DBE4}">
      <formula1>"普通預金,当座預金"</formula1>
    </dataValidation>
    <dataValidation allowBlank="1" showInputMessage="1" showErrorMessage="1" promptTitle="ーーーーーー提出日ーーーーーーーー" prompt="財団から助成金の確定通知を受け取る前の提出は無効です_x000a__x000a_＜精算払い請求書提出の流れ＞_x000a_①団体→財団　実績報告書提出_x000a_②財団→団体　助成金の確定通知_x000a_③団体→財団　精算払い請求書提出" sqref="AK4:AL4 AN4:AO4 AQ4:AR4" xr:uid="{ADBCD1FF-9F5C-4863-A0E3-5276A85D8FB6}"/>
  </dataValidations>
  <pageMargins left="0.70866141732283472" right="0.70866141732283472" top="0.74803149606299213" bottom="0.74803149606299213" header="0.31496062992125984" footer="0.31496062992125984"/>
  <pageSetup paperSize="9" scale="98" fitToHeight="0"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DI23"/>
  <sheetViews>
    <sheetView showGridLines="0" view="pageBreakPreview" zoomScaleNormal="100" zoomScaleSheetLayoutView="100" workbookViewId="0">
      <selection activeCell="L4" sqref="L4:AS5"/>
    </sheetView>
  </sheetViews>
  <sheetFormatPr defaultColWidth="1.875" defaultRowHeight="18.75"/>
  <cols>
    <col min="2" max="2" width="2.5" bestFit="1" customWidth="1"/>
    <col min="5" max="11" width="1.625" customWidth="1"/>
    <col min="12" max="44" width="2" customWidth="1"/>
    <col min="45" max="45" width="2.625" customWidth="1"/>
    <col min="49" max="49" width="2.5" bestFit="1" customWidth="1"/>
    <col min="113" max="113" width="10.875" style="37" customWidth="1"/>
  </cols>
  <sheetData>
    <row r="1" spans="1:113" ht="18.75" customHeight="1" thickBot="1">
      <c r="A1" s="63" t="s">
        <v>251</v>
      </c>
      <c r="B1" s="67"/>
      <c r="C1" s="67"/>
      <c r="D1" s="67"/>
      <c r="AU1" s="324" t="s">
        <v>725</v>
      </c>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DI1" s="191" t="s">
        <v>741</v>
      </c>
    </row>
    <row r="2" spans="1:113" ht="18.75" customHeight="1" thickBot="1">
      <c r="A2" s="68"/>
      <c r="B2" s="69"/>
      <c r="C2" s="67"/>
      <c r="D2" s="67"/>
      <c r="E2" t="s">
        <v>21</v>
      </c>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t="s">
        <v>21</v>
      </c>
      <c r="DI2" s="180" t="str">
        <f>IF(COUNTA(DI3:DI22)=0,"○","×")</f>
        <v>×</v>
      </c>
    </row>
    <row r="3" spans="1:113" ht="18.75" customHeight="1">
      <c r="B3" t="str">
        <f>IF($L$3="","",0)</f>
        <v/>
      </c>
      <c r="E3" s="253" t="s">
        <v>246</v>
      </c>
      <c r="F3" s="253"/>
      <c r="G3" s="253"/>
      <c r="H3" s="253"/>
      <c r="I3" s="253"/>
      <c r="J3" s="253"/>
      <c r="K3" s="253"/>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BS3" s="253" t="s">
        <v>246</v>
      </c>
      <c r="BT3" s="253"/>
      <c r="BU3" s="253"/>
      <c r="BV3" s="253"/>
      <c r="BW3" s="253"/>
      <c r="BX3" s="253"/>
      <c r="BY3" s="253"/>
      <c r="BZ3" s="298" t="s">
        <v>353</v>
      </c>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I3" s="176" t="s">
        <v>740</v>
      </c>
    </row>
    <row r="4" spans="1:113" ht="150" customHeight="1">
      <c r="B4" t="str">
        <f t="shared" ref="B4:B6" si="0">IF($L$3="","",0)</f>
        <v/>
      </c>
      <c r="E4" s="335" t="s">
        <v>55</v>
      </c>
      <c r="F4" s="336"/>
      <c r="G4" s="336"/>
      <c r="H4" s="336"/>
      <c r="I4" s="336"/>
      <c r="J4" s="336"/>
      <c r="K4" s="337"/>
      <c r="L4" s="354" t="s">
        <v>677</v>
      </c>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6"/>
      <c r="AU4" s="17"/>
      <c r="AV4" s="25"/>
      <c r="AW4" s="25"/>
      <c r="AX4" s="25"/>
      <c r="AY4" s="25"/>
      <c r="AZ4" s="25"/>
      <c r="BA4" s="25"/>
      <c r="BB4" s="25"/>
      <c r="BC4" s="25"/>
      <c r="BD4" s="25"/>
      <c r="BE4" s="25"/>
      <c r="BF4" s="25"/>
      <c r="BG4" s="25"/>
      <c r="BH4" s="25"/>
      <c r="BI4" s="25"/>
      <c r="BJ4" s="25"/>
      <c r="BK4" s="25"/>
      <c r="BL4" s="25"/>
      <c r="BM4" s="25"/>
      <c r="BN4" s="25"/>
      <c r="BO4" s="25"/>
      <c r="BP4" s="25"/>
      <c r="BQ4" s="25"/>
      <c r="BR4" s="25"/>
      <c r="BS4" s="335" t="s">
        <v>55</v>
      </c>
      <c r="BT4" s="336"/>
      <c r="BU4" s="336"/>
      <c r="BV4" s="336"/>
      <c r="BW4" s="336"/>
      <c r="BX4" s="336"/>
      <c r="BY4" s="337"/>
      <c r="BZ4" s="360" t="s">
        <v>769</v>
      </c>
      <c r="CA4" s="361"/>
      <c r="CB4" s="361"/>
      <c r="CC4" s="361"/>
      <c r="CD4" s="361"/>
      <c r="CE4" s="361"/>
      <c r="CF4" s="361"/>
      <c r="CG4" s="361"/>
      <c r="CH4" s="361"/>
      <c r="CI4" s="361"/>
      <c r="CJ4" s="361"/>
      <c r="CK4" s="361"/>
      <c r="CL4" s="361"/>
      <c r="CM4" s="361"/>
      <c r="CN4" s="361"/>
      <c r="CO4" s="361"/>
      <c r="CP4" s="361"/>
      <c r="CQ4" s="361"/>
      <c r="CR4" s="361"/>
      <c r="CS4" s="361"/>
      <c r="CT4" s="361"/>
      <c r="CU4" s="361"/>
      <c r="CV4" s="361"/>
      <c r="CW4" s="361"/>
      <c r="CX4" s="361"/>
      <c r="CY4" s="361"/>
      <c r="CZ4" s="361"/>
      <c r="DA4" s="361"/>
      <c r="DB4" s="361"/>
      <c r="DC4" s="361"/>
      <c r="DD4" s="361"/>
      <c r="DE4" s="361"/>
      <c r="DF4" s="361"/>
      <c r="DG4" s="362"/>
      <c r="DI4" s="341" t="s">
        <v>740</v>
      </c>
    </row>
    <row r="5" spans="1:113" ht="150.75" customHeight="1">
      <c r="B5" t="str">
        <f t="shared" si="0"/>
        <v/>
      </c>
      <c r="E5" s="338"/>
      <c r="F5" s="339"/>
      <c r="G5" s="339"/>
      <c r="H5" s="339"/>
      <c r="I5" s="339"/>
      <c r="J5" s="339"/>
      <c r="K5" s="340"/>
      <c r="L5" s="357"/>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358"/>
      <c r="AQ5" s="358"/>
      <c r="AR5" s="358"/>
      <c r="AS5" s="359"/>
      <c r="AU5" s="17"/>
      <c r="AV5" s="25"/>
      <c r="AW5" s="21"/>
      <c r="AX5" s="21"/>
      <c r="AY5" s="21"/>
      <c r="AZ5" s="21"/>
      <c r="BA5" s="21"/>
      <c r="BB5" s="21"/>
      <c r="BC5" s="21"/>
      <c r="BD5" s="21"/>
      <c r="BE5" s="21"/>
      <c r="BF5" s="21"/>
      <c r="BG5" s="21"/>
      <c r="BH5" s="21"/>
      <c r="BI5" s="21"/>
      <c r="BJ5" s="21"/>
      <c r="BK5" s="21"/>
      <c r="BL5" s="21"/>
      <c r="BM5" s="21"/>
      <c r="BN5" s="21"/>
      <c r="BO5" s="21"/>
      <c r="BP5" s="21"/>
      <c r="BQ5" s="21"/>
      <c r="BR5" s="21"/>
      <c r="BS5" s="338"/>
      <c r="BT5" s="339"/>
      <c r="BU5" s="339"/>
      <c r="BV5" s="339"/>
      <c r="BW5" s="339"/>
      <c r="BX5" s="339"/>
      <c r="BY5" s="340"/>
      <c r="BZ5" s="363"/>
      <c r="CA5" s="364"/>
      <c r="CB5" s="364"/>
      <c r="CC5" s="364"/>
      <c r="CD5" s="364"/>
      <c r="CE5" s="364"/>
      <c r="CF5" s="364"/>
      <c r="CG5" s="364"/>
      <c r="CH5" s="364"/>
      <c r="CI5" s="364"/>
      <c r="CJ5" s="364"/>
      <c r="CK5" s="364"/>
      <c r="CL5" s="364"/>
      <c r="CM5" s="364"/>
      <c r="CN5" s="364"/>
      <c r="CO5" s="364"/>
      <c r="CP5" s="364"/>
      <c r="CQ5" s="364"/>
      <c r="CR5" s="364"/>
      <c r="CS5" s="364"/>
      <c r="CT5" s="364"/>
      <c r="CU5" s="364"/>
      <c r="CV5" s="364"/>
      <c r="CW5" s="364"/>
      <c r="CX5" s="364"/>
      <c r="CY5" s="364"/>
      <c r="CZ5" s="364"/>
      <c r="DA5" s="364"/>
      <c r="DB5" s="364"/>
      <c r="DC5" s="364"/>
      <c r="DD5" s="364"/>
      <c r="DE5" s="364"/>
      <c r="DF5" s="364"/>
      <c r="DG5" s="365"/>
      <c r="DI5" s="342"/>
    </row>
    <row r="6" spans="1:113" ht="40.5" customHeight="1">
      <c r="B6" t="str">
        <f t="shared" si="0"/>
        <v/>
      </c>
      <c r="E6" s="252" t="s">
        <v>738</v>
      </c>
      <c r="F6" s="252"/>
      <c r="G6" s="252"/>
      <c r="H6" s="252"/>
      <c r="I6" s="252"/>
      <c r="J6" s="252"/>
      <c r="K6" s="252"/>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U6" s="7"/>
      <c r="AV6" s="7"/>
      <c r="AW6" s="7"/>
      <c r="AX6" s="7"/>
      <c r="AY6" s="7"/>
      <c r="AZ6" s="7"/>
      <c r="BA6" s="7"/>
      <c r="BB6" s="7"/>
      <c r="BC6" s="7"/>
      <c r="BD6" s="7"/>
      <c r="BE6" s="7"/>
      <c r="BF6" s="7"/>
      <c r="BG6" s="7"/>
      <c r="BH6" s="7"/>
      <c r="BI6" s="7"/>
      <c r="BJ6" s="7"/>
      <c r="BK6" s="7"/>
      <c r="BL6" s="7"/>
      <c r="BM6" s="7"/>
      <c r="BN6" s="7"/>
      <c r="BO6" s="7"/>
      <c r="BP6" s="7"/>
      <c r="BQ6" s="7"/>
      <c r="BR6" s="7"/>
      <c r="BS6" s="252" t="s">
        <v>661</v>
      </c>
      <c r="BT6" s="252"/>
      <c r="BU6" s="252"/>
      <c r="BV6" s="252"/>
      <c r="BW6" s="252"/>
      <c r="BX6" s="252"/>
      <c r="BY6" s="252"/>
      <c r="BZ6" s="298" t="s">
        <v>693</v>
      </c>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I6" s="34" t="s">
        <v>740</v>
      </c>
    </row>
    <row r="7" spans="1:113">
      <c r="B7" t="str">
        <f>IF($L$7="","",0)</f>
        <v/>
      </c>
      <c r="E7" s="256" t="s">
        <v>247</v>
      </c>
      <c r="F7" s="256"/>
      <c r="G7" s="256"/>
      <c r="H7" s="256"/>
      <c r="I7" s="256"/>
      <c r="J7" s="256"/>
      <c r="K7" s="256"/>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BS7" s="256" t="s">
        <v>247</v>
      </c>
      <c r="BT7" s="256"/>
      <c r="BU7" s="256"/>
      <c r="BV7" s="256"/>
      <c r="BW7" s="256"/>
      <c r="BX7" s="256"/>
      <c r="BY7" s="256"/>
      <c r="BZ7" s="298" t="s">
        <v>354</v>
      </c>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I7" s="34" t="s">
        <v>740</v>
      </c>
    </row>
    <row r="8" spans="1:113" ht="150" customHeight="1">
      <c r="B8" t="str">
        <f t="shared" ref="B8:B10" si="1">IF($L$7="","",0)</f>
        <v/>
      </c>
      <c r="E8" s="335" t="s">
        <v>55</v>
      </c>
      <c r="F8" s="336"/>
      <c r="G8" s="336"/>
      <c r="H8" s="336"/>
      <c r="I8" s="336"/>
      <c r="J8" s="336"/>
      <c r="K8" s="337"/>
      <c r="L8" s="354" t="s">
        <v>677</v>
      </c>
      <c r="M8" s="355"/>
      <c r="N8" s="355"/>
      <c r="O8" s="355"/>
      <c r="P8" s="355"/>
      <c r="Q8" s="355"/>
      <c r="R8" s="355"/>
      <c r="S8" s="355"/>
      <c r="T8" s="355"/>
      <c r="U8" s="355"/>
      <c r="V8" s="355"/>
      <c r="W8" s="355"/>
      <c r="X8" s="355"/>
      <c r="Y8" s="355"/>
      <c r="Z8" s="355"/>
      <c r="AA8" s="355"/>
      <c r="AB8" s="355"/>
      <c r="AC8" s="355"/>
      <c r="AD8" s="355"/>
      <c r="AE8" s="355"/>
      <c r="AF8" s="355"/>
      <c r="AG8" s="355"/>
      <c r="AH8" s="355"/>
      <c r="AI8" s="355"/>
      <c r="AJ8" s="355"/>
      <c r="AK8" s="355"/>
      <c r="AL8" s="355"/>
      <c r="AM8" s="355"/>
      <c r="AN8" s="355"/>
      <c r="AO8" s="355"/>
      <c r="AP8" s="355"/>
      <c r="AQ8" s="355"/>
      <c r="AR8" s="355"/>
      <c r="AS8" s="356"/>
      <c r="AU8" s="17"/>
      <c r="AW8" s="25"/>
      <c r="AX8" s="25"/>
      <c r="AY8" s="25"/>
      <c r="AZ8" s="25"/>
      <c r="BA8" s="25"/>
      <c r="BB8" s="25"/>
      <c r="BC8" s="25"/>
      <c r="BD8" s="25"/>
      <c r="BE8" s="25"/>
      <c r="BF8" s="25"/>
      <c r="BG8" s="25"/>
      <c r="BH8" s="25"/>
      <c r="BI8" s="25"/>
      <c r="BJ8" s="25"/>
      <c r="BK8" s="25"/>
      <c r="BL8" s="25"/>
      <c r="BM8" s="25"/>
      <c r="BN8" s="25"/>
      <c r="BO8" s="25"/>
      <c r="BP8" s="25"/>
      <c r="BQ8" s="25"/>
      <c r="BR8" s="25"/>
      <c r="BS8" s="335" t="s">
        <v>55</v>
      </c>
      <c r="BT8" s="336"/>
      <c r="BU8" s="336"/>
      <c r="BV8" s="336"/>
      <c r="BW8" s="336"/>
      <c r="BX8" s="336"/>
      <c r="BY8" s="337"/>
      <c r="BZ8" s="345" t="s">
        <v>783</v>
      </c>
      <c r="CA8" s="346"/>
      <c r="CB8" s="346"/>
      <c r="CC8" s="346"/>
      <c r="CD8" s="346"/>
      <c r="CE8" s="346"/>
      <c r="CF8" s="346"/>
      <c r="CG8" s="346"/>
      <c r="CH8" s="346"/>
      <c r="CI8" s="346"/>
      <c r="CJ8" s="346"/>
      <c r="CK8" s="346"/>
      <c r="CL8" s="346"/>
      <c r="CM8" s="346"/>
      <c r="CN8" s="346"/>
      <c r="CO8" s="346"/>
      <c r="CP8" s="346"/>
      <c r="CQ8" s="346"/>
      <c r="CR8" s="346"/>
      <c r="CS8" s="346"/>
      <c r="CT8" s="346"/>
      <c r="CU8" s="346"/>
      <c r="CV8" s="346"/>
      <c r="CW8" s="346"/>
      <c r="CX8" s="346"/>
      <c r="CY8" s="346"/>
      <c r="CZ8" s="346"/>
      <c r="DA8" s="346"/>
      <c r="DB8" s="346"/>
      <c r="DC8" s="346"/>
      <c r="DD8" s="346"/>
      <c r="DE8" s="346"/>
      <c r="DF8" s="346"/>
      <c r="DG8" s="347"/>
      <c r="DI8" s="341" t="s">
        <v>740</v>
      </c>
    </row>
    <row r="9" spans="1:113" ht="153.75" customHeight="1">
      <c r="B9" t="str">
        <f t="shared" si="1"/>
        <v/>
      </c>
      <c r="E9" s="338"/>
      <c r="F9" s="339"/>
      <c r="G9" s="339"/>
      <c r="H9" s="339"/>
      <c r="I9" s="339"/>
      <c r="J9" s="339"/>
      <c r="K9" s="340"/>
      <c r="L9" s="357"/>
      <c r="M9" s="358"/>
      <c r="N9" s="358"/>
      <c r="O9" s="358"/>
      <c r="P9" s="358"/>
      <c r="Q9" s="358"/>
      <c r="R9" s="358"/>
      <c r="S9" s="358"/>
      <c r="T9" s="358"/>
      <c r="U9" s="358"/>
      <c r="V9" s="358"/>
      <c r="W9" s="358"/>
      <c r="X9" s="358"/>
      <c r="Y9" s="358"/>
      <c r="Z9" s="358"/>
      <c r="AA9" s="358"/>
      <c r="AB9" s="358"/>
      <c r="AC9" s="358"/>
      <c r="AD9" s="358"/>
      <c r="AE9" s="358"/>
      <c r="AF9" s="358"/>
      <c r="AG9" s="358"/>
      <c r="AH9" s="358"/>
      <c r="AI9" s="358"/>
      <c r="AJ9" s="358"/>
      <c r="AK9" s="358"/>
      <c r="AL9" s="358"/>
      <c r="AM9" s="358"/>
      <c r="AN9" s="358"/>
      <c r="AO9" s="358"/>
      <c r="AP9" s="358"/>
      <c r="AQ9" s="358"/>
      <c r="AR9" s="358"/>
      <c r="AS9" s="359"/>
      <c r="BS9" s="338"/>
      <c r="BT9" s="339"/>
      <c r="BU9" s="339"/>
      <c r="BV9" s="339"/>
      <c r="BW9" s="339"/>
      <c r="BX9" s="339"/>
      <c r="BY9" s="340"/>
      <c r="BZ9" s="348"/>
      <c r="CA9" s="349"/>
      <c r="CB9" s="349"/>
      <c r="CC9" s="349"/>
      <c r="CD9" s="349"/>
      <c r="CE9" s="349"/>
      <c r="CF9" s="349"/>
      <c r="CG9" s="349"/>
      <c r="CH9" s="349"/>
      <c r="CI9" s="349"/>
      <c r="CJ9" s="349"/>
      <c r="CK9" s="349"/>
      <c r="CL9" s="349"/>
      <c r="CM9" s="349"/>
      <c r="CN9" s="349"/>
      <c r="CO9" s="349"/>
      <c r="CP9" s="349"/>
      <c r="CQ9" s="349"/>
      <c r="CR9" s="349"/>
      <c r="CS9" s="349"/>
      <c r="CT9" s="349"/>
      <c r="CU9" s="349"/>
      <c r="CV9" s="349"/>
      <c r="CW9" s="349"/>
      <c r="CX9" s="349"/>
      <c r="CY9" s="349"/>
      <c r="CZ9" s="349"/>
      <c r="DA9" s="349"/>
      <c r="DB9" s="349"/>
      <c r="DC9" s="349"/>
      <c r="DD9" s="349"/>
      <c r="DE9" s="349"/>
      <c r="DF9" s="349"/>
      <c r="DG9" s="350"/>
      <c r="DI9" s="342"/>
    </row>
    <row r="10" spans="1:113" ht="40.5" customHeight="1">
      <c r="B10" t="str">
        <f t="shared" si="1"/>
        <v/>
      </c>
      <c r="E10" s="252" t="s">
        <v>738</v>
      </c>
      <c r="F10" s="252"/>
      <c r="G10" s="252"/>
      <c r="H10" s="252"/>
      <c r="I10" s="252"/>
      <c r="J10" s="252"/>
      <c r="K10" s="252"/>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U10" s="7"/>
      <c r="AV10" s="7"/>
      <c r="AW10" s="7"/>
      <c r="AX10" s="7"/>
      <c r="AY10" s="7"/>
      <c r="AZ10" s="7"/>
      <c r="BA10" s="7"/>
      <c r="BB10" s="7"/>
      <c r="BC10" s="7"/>
      <c r="BD10" s="7"/>
      <c r="BE10" s="7"/>
      <c r="BF10" s="7"/>
      <c r="BG10" s="7"/>
      <c r="BH10" s="7"/>
      <c r="BI10" s="7"/>
      <c r="BJ10" s="7"/>
      <c r="BK10" s="7"/>
      <c r="BL10" s="7"/>
      <c r="BM10" s="7"/>
      <c r="BN10" s="7"/>
      <c r="BO10" s="7"/>
      <c r="BP10" s="7"/>
      <c r="BQ10" s="7"/>
      <c r="BR10" s="7"/>
      <c r="BS10" s="252" t="s">
        <v>661</v>
      </c>
      <c r="BT10" s="252"/>
      <c r="BU10" s="252"/>
      <c r="BV10" s="252"/>
      <c r="BW10" s="252"/>
      <c r="BX10" s="252"/>
      <c r="BY10" s="252"/>
      <c r="BZ10" s="298" t="s">
        <v>694</v>
      </c>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I10" s="34" t="s">
        <v>740</v>
      </c>
    </row>
    <row r="11" spans="1:113">
      <c r="B11" t="str">
        <f>IF($L$11="","",0)</f>
        <v/>
      </c>
      <c r="E11" s="256" t="s">
        <v>248</v>
      </c>
      <c r="F11" s="256"/>
      <c r="G11" s="256"/>
      <c r="H11" s="256"/>
      <c r="I11" s="256"/>
      <c r="J11" s="256"/>
      <c r="K11" s="256"/>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BS11" s="256" t="s">
        <v>248</v>
      </c>
      <c r="BT11" s="256"/>
      <c r="BU11" s="256"/>
      <c r="BV11" s="256"/>
      <c r="BW11" s="256"/>
      <c r="BX11" s="256"/>
      <c r="BY11" s="256"/>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I11" s="34" t="s">
        <v>740</v>
      </c>
    </row>
    <row r="12" spans="1:113" ht="150" customHeight="1">
      <c r="B12" t="str">
        <f t="shared" ref="B12:B14" si="2">IF($L$11="","",0)</f>
        <v/>
      </c>
      <c r="E12" s="335" t="s">
        <v>55</v>
      </c>
      <c r="F12" s="336"/>
      <c r="G12" s="336"/>
      <c r="H12" s="336"/>
      <c r="I12" s="336"/>
      <c r="J12" s="336"/>
      <c r="K12" s="337"/>
      <c r="L12" s="354" t="s">
        <v>677</v>
      </c>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c r="AR12" s="355"/>
      <c r="AS12" s="356"/>
      <c r="AU12" s="17"/>
      <c r="AW12" s="25"/>
      <c r="AX12" s="25"/>
      <c r="AY12" s="25"/>
      <c r="AZ12" s="25"/>
      <c r="BA12" s="25"/>
      <c r="BB12" s="25"/>
      <c r="BC12" s="25"/>
      <c r="BD12" s="25"/>
      <c r="BE12" s="25"/>
      <c r="BF12" s="25"/>
      <c r="BG12" s="25"/>
      <c r="BH12" s="25"/>
      <c r="BI12" s="25"/>
      <c r="BJ12" s="25"/>
      <c r="BK12" s="25"/>
      <c r="BL12" s="25"/>
      <c r="BM12" s="25"/>
      <c r="BN12" s="25"/>
      <c r="BO12" s="25"/>
      <c r="BP12" s="25"/>
      <c r="BQ12" s="25"/>
      <c r="BR12" s="25"/>
      <c r="BS12" s="335" t="s">
        <v>55</v>
      </c>
      <c r="BT12" s="336"/>
      <c r="BU12" s="336"/>
      <c r="BV12" s="336"/>
      <c r="BW12" s="336"/>
      <c r="BX12" s="336"/>
      <c r="BY12" s="337"/>
      <c r="BZ12" s="345"/>
      <c r="CA12" s="346"/>
      <c r="CB12" s="346"/>
      <c r="CC12" s="346"/>
      <c r="CD12" s="346"/>
      <c r="CE12" s="346"/>
      <c r="CF12" s="346"/>
      <c r="CG12" s="346"/>
      <c r="CH12" s="346"/>
      <c r="CI12" s="346"/>
      <c r="CJ12" s="346"/>
      <c r="CK12" s="346"/>
      <c r="CL12" s="346"/>
      <c r="CM12" s="346"/>
      <c r="CN12" s="346"/>
      <c r="CO12" s="346"/>
      <c r="CP12" s="346"/>
      <c r="CQ12" s="346"/>
      <c r="CR12" s="346"/>
      <c r="CS12" s="346"/>
      <c r="CT12" s="346"/>
      <c r="CU12" s="346"/>
      <c r="CV12" s="346"/>
      <c r="CW12" s="346"/>
      <c r="CX12" s="346"/>
      <c r="CY12" s="346"/>
      <c r="CZ12" s="346"/>
      <c r="DA12" s="346"/>
      <c r="DB12" s="346"/>
      <c r="DC12" s="346"/>
      <c r="DD12" s="346"/>
      <c r="DE12" s="346"/>
      <c r="DF12" s="346"/>
      <c r="DG12" s="347"/>
      <c r="DI12" s="341" t="s">
        <v>740</v>
      </c>
    </row>
    <row r="13" spans="1:113" ht="150" customHeight="1">
      <c r="B13" t="str">
        <f t="shared" si="2"/>
        <v/>
      </c>
      <c r="E13" s="338"/>
      <c r="F13" s="339"/>
      <c r="G13" s="339"/>
      <c r="H13" s="339"/>
      <c r="I13" s="339"/>
      <c r="J13" s="339"/>
      <c r="K13" s="340"/>
      <c r="L13" s="357"/>
      <c r="M13" s="358"/>
      <c r="N13" s="358"/>
      <c r="O13" s="358"/>
      <c r="P13" s="358"/>
      <c r="Q13" s="358"/>
      <c r="R13" s="358"/>
      <c r="S13" s="358"/>
      <c r="T13" s="358"/>
      <c r="U13" s="358"/>
      <c r="V13" s="358"/>
      <c r="W13" s="358"/>
      <c r="X13" s="358"/>
      <c r="Y13" s="358"/>
      <c r="Z13" s="358"/>
      <c r="AA13" s="358"/>
      <c r="AB13" s="358"/>
      <c r="AC13" s="358"/>
      <c r="AD13" s="358"/>
      <c r="AE13" s="358"/>
      <c r="AF13" s="358"/>
      <c r="AG13" s="358"/>
      <c r="AH13" s="358"/>
      <c r="AI13" s="358"/>
      <c r="AJ13" s="358"/>
      <c r="AK13" s="358"/>
      <c r="AL13" s="358"/>
      <c r="AM13" s="358"/>
      <c r="AN13" s="358"/>
      <c r="AO13" s="358"/>
      <c r="AP13" s="358"/>
      <c r="AQ13" s="358"/>
      <c r="AR13" s="358"/>
      <c r="AS13" s="359"/>
      <c r="BS13" s="338"/>
      <c r="BT13" s="339"/>
      <c r="BU13" s="339"/>
      <c r="BV13" s="339"/>
      <c r="BW13" s="339"/>
      <c r="BX13" s="339"/>
      <c r="BY13" s="340"/>
      <c r="BZ13" s="348"/>
      <c r="CA13" s="349"/>
      <c r="CB13" s="349"/>
      <c r="CC13" s="349"/>
      <c r="CD13" s="349"/>
      <c r="CE13" s="349"/>
      <c r="CF13" s="349"/>
      <c r="CG13" s="349"/>
      <c r="CH13" s="349"/>
      <c r="CI13" s="349"/>
      <c r="CJ13" s="349"/>
      <c r="CK13" s="349"/>
      <c r="CL13" s="349"/>
      <c r="CM13" s="349"/>
      <c r="CN13" s="349"/>
      <c r="CO13" s="349"/>
      <c r="CP13" s="349"/>
      <c r="CQ13" s="349"/>
      <c r="CR13" s="349"/>
      <c r="CS13" s="349"/>
      <c r="CT13" s="349"/>
      <c r="CU13" s="349"/>
      <c r="CV13" s="349"/>
      <c r="CW13" s="349"/>
      <c r="CX13" s="349"/>
      <c r="CY13" s="349"/>
      <c r="CZ13" s="349"/>
      <c r="DA13" s="349"/>
      <c r="DB13" s="349"/>
      <c r="DC13" s="349"/>
      <c r="DD13" s="349"/>
      <c r="DE13" s="349"/>
      <c r="DF13" s="349"/>
      <c r="DG13" s="350"/>
      <c r="DI13" s="342"/>
    </row>
    <row r="14" spans="1:113" ht="40.5" customHeight="1">
      <c r="B14" t="str">
        <f t="shared" si="2"/>
        <v/>
      </c>
      <c r="E14" s="252" t="s">
        <v>661</v>
      </c>
      <c r="F14" s="252"/>
      <c r="G14" s="252"/>
      <c r="H14" s="252"/>
      <c r="I14" s="252"/>
      <c r="J14" s="252"/>
      <c r="K14" s="252"/>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U14" s="7"/>
      <c r="AV14" s="7"/>
      <c r="AW14" s="7"/>
      <c r="AX14" s="7"/>
      <c r="AY14" s="7"/>
      <c r="AZ14" s="7"/>
      <c r="BA14" s="7"/>
      <c r="BB14" s="7"/>
      <c r="BC14" s="7"/>
      <c r="BD14" s="7"/>
      <c r="BE14" s="7"/>
      <c r="BF14" s="7"/>
      <c r="BG14" s="7"/>
      <c r="BH14" s="7"/>
      <c r="BI14" s="7"/>
      <c r="BJ14" s="7"/>
      <c r="BK14" s="7"/>
      <c r="BL14" s="7"/>
      <c r="BM14" s="7"/>
      <c r="BN14" s="7"/>
      <c r="BO14" s="7"/>
      <c r="BP14" s="7"/>
      <c r="BQ14" s="7"/>
      <c r="BR14" s="7"/>
      <c r="BS14" s="252" t="s">
        <v>661</v>
      </c>
      <c r="BT14" s="252"/>
      <c r="BU14" s="252"/>
      <c r="BV14" s="252"/>
      <c r="BW14" s="252"/>
      <c r="BX14" s="252"/>
      <c r="BY14" s="252"/>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I14" s="34" t="s">
        <v>740</v>
      </c>
    </row>
    <row r="15" spans="1:113">
      <c r="B15" t="str">
        <f>IF($L$15="","",0)</f>
        <v/>
      </c>
      <c r="E15" s="343" t="s">
        <v>249</v>
      </c>
      <c r="F15" s="294"/>
      <c r="G15" s="294"/>
      <c r="H15" s="294"/>
      <c r="I15" s="294"/>
      <c r="J15" s="294"/>
      <c r="K15" s="344"/>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BS15" s="343" t="s">
        <v>249</v>
      </c>
      <c r="BT15" s="294"/>
      <c r="BU15" s="294"/>
      <c r="BV15" s="294"/>
      <c r="BW15" s="294"/>
      <c r="BX15" s="294"/>
      <c r="BY15" s="344"/>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I15" s="34" t="s">
        <v>740</v>
      </c>
    </row>
    <row r="16" spans="1:113" ht="150" customHeight="1">
      <c r="B16" t="str">
        <f t="shared" ref="B16:B18" si="3">IF($L$15="","",0)</f>
        <v/>
      </c>
      <c r="E16" s="335" t="s">
        <v>55</v>
      </c>
      <c r="F16" s="336"/>
      <c r="G16" s="336"/>
      <c r="H16" s="336"/>
      <c r="I16" s="336"/>
      <c r="J16" s="336"/>
      <c r="K16" s="337"/>
      <c r="L16" s="354" t="s">
        <v>677</v>
      </c>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5"/>
      <c r="AN16" s="355"/>
      <c r="AO16" s="355"/>
      <c r="AP16" s="355"/>
      <c r="AQ16" s="355"/>
      <c r="AR16" s="355"/>
      <c r="AS16" s="356"/>
      <c r="AU16" s="17"/>
      <c r="AW16" s="25"/>
      <c r="AX16" s="25"/>
      <c r="AY16" s="25"/>
      <c r="AZ16" s="25"/>
      <c r="BA16" s="25"/>
      <c r="BB16" s="25"/>
      <c r="BC16" s="25"/>
      <c r="BD16" s="25"/>
      <c r="BE16" s="25"/>
      <c r="BF16" s="25"/>
      <c r="BG16" s="25"/>
      <c r="BH16" s="25"/>
      <c r="BI16" s="25"/>
      <c r="BJ16" s="25"/>
      <c r="BK16" s="25"/>
      <c r="BL16" s="25"/>
      <c r="BM16" s="25"/>
      <c r="BN16" s="25"/>
      <c r="BO16" s="25"/>
      <c r="BP16" s="25"/>
      <c r="BQ16" s="25"/>
      <c r="BR16" s="25"/>
      <c r="BS16" s="335" t="s">
        <v>55</v>
      </c>
      <c r="BT16" s="336"/>
      <c r="BU16" s="336"/>
      <c r="BV16" s="336"/>
      <c r="BW16" s="336"/>
      <c r="BX16" s="336"/>
      <c r="BY16" s="337"/>
      <c r="BZ16" s="345"/>
      <c r="CA16" s="346"/>
      <c r="CB16" s="346"/>
      <c r="CC16" s="346"/>
      <c r="CD16" s="346"/>
      <c r="CE16" s="346"/>
      <c r="CF16" s="346"/>
      <c r="CG16" s="346"/>
      <c r="CH16" s="346"/>
      <c r="CI16" s="346"/>
      <c r="CJ16" s="346"/>
      <c r="CK16" s="346"/>
      <c r="CL16" s="346"/>
      <c r="CM16" s="346"/>
      <c r="CN16" s="346"/>
      <c r="CO16" s="346"/>
      <c r="CP16" s="346"/>
      <c r="CQ16" s="346"/>
      <c r="CR16" s="346"/>
      <c r="CS16" s="346"/>
      <c r="CT16" s="346"/>
      <c r="CU16" s="346"/>
      <c r="CV16" s="346"/>
      <c r="CW16" s="346"/>
      <c r="CX16" s="346"/>
      <c r="CY16" s="346"/>
      <c r="CZ16" s="346"/>
      <c r="DA16" s="346"/>
      <c r="DB16" s="346"/>
      <c r="DC16" s="346"/>
      <c r="DD16" s="346"/>
      <c r="DE16" s="346"/>
      <c r="DF16" s="346"/>
      <c r="DG16" s="347"/>
      <c r="DI16" s="341" t="s">
        <v>740</v>
      </c>
    </row>
    <row r="17" spans="2:113" ht="159.75" customHeight="1">
      <c r="B17" t="str">
        <f t="shared" si="3"/>
        <v/>
      </c>
      <c r="E17" s="338"/>
      <c r="F17" s="339"/>
      <c r="G17" s="339"/>
      <c r="H17" s="339"/>
      <c r="I17" s="339"/>
      <c r="J17" s="339"/>
      <c r="K17" s="340"/>
      <c r="L17" s="357"/>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8"/>
      <c r="AP17" s="358"/>
      <c r="AQ17" s="358"/>
      <c r="AR17" s="358"/>
      <c r="AS17" s="359"/>
      <c r="BS17" s="338"/>
      <c r="BT17" s="339"/>
      <c r="BU17" s="339"/>
      <c r="BV17" s="339"/>
      <c r="BW17" s="339"/>
      <c r="BX17" s="339"/>
      <c r="BY17" s="340"/>
      <c r="BZ17" s="348"/>
      <c r="CA17" s="349"/>
      <c r="CB17" s="349"/>
      <c r="CC17" s="349"/>
      <c r="CD17" s="349"/>
      <c r="CE17" s="349"/>
      <c r="CF17" s="349"/>
      <c r="CG17" s="349"/>
      <c r="CH17" s="349"/>
      <c r="CI17" s="349"/>
      <c r="CJ17" s="349"/>
      <c r="CK17" s="349"/>
      <c r="CL17" s="349"/>
      <c r="CM17" s="349"/>
      <c r="CN17" s="349"/>
      <c r="CO17" s="349"/>
      <c r="CP17" s="349"/>
      <c r="CQ17" s="349"/>
      <c r="CR17" s="349"/>
      <c r="CS17" s="349"/>
      <c r="CT17" s="349"/>
      <c r="CU17" s="349"/>
      <c r="CV17" s="349"/>
      <c r="CW17" s="349"/>
      <c r="CX17" s="349"/>
      <c r="CY17" s="349"/>
      <c r="CZ17" s="349"/>
      <c r="DA17" s="349"/>
      <c r="DB17" s="349"/>
      <c r="DC17" s="349"/>
      <c r="DD17" s="349"/>
      <c r="DE17" s="349"/>
      <c r="DF17" s="349"/>
      <c r="DG17" s="350"/>
      <c r="DI17" s="342"/>
    </row>
    <row r="18" spans="2:113" ht="40.5" customHeight="1">
      <c r="B18" t="str">
        <f t="shared" si="3"/>
        <v/>
      </c>
      <c r="E18" s="252" t="s">
        <v>738</v>
      </c>
      <c r="F18" s="252"/>
      <c r="G18" s="252"/>
      <c r="H18" s="252"/>
      <c r="I18" s="252"/>
      <c r="J18" s="252"/>
      <c r="K18" s="252"/>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U18" s="7"/>
      <c r="AV18" s="7"/>
      <c r="AW18" s="7"/>
      <c r="AX18" s="7"/>
      <c r="AY18" s="7"/>
      <c r="AZ18" s="7"/>
      <c r="BA18" s="7"/>
      <c r="BB18" s="7"/>
      <c r="BC18" s="7"/>
      <c r="BD18" s="7"/>
      <c r="BE18" s="7"/>
      <c r="BF18" s="7"/>
      <c r="BG18" s="7"/>
      <c r="BH18" s="7"/>
      <c r="BI18" s="7"/>
      <c r="BJ18" s="7"/>
      <c r="BK18" s="7"/>
      <c r="BL18" s="7"/>
      <c r="BM18" s="7"/>
      <c r="BN18" s="7"/>
      <c r="BO18" s="7"/>
      <c r="BP18" s="7"/>
      <c r="BQ18" s="7"/>
      <c r="BR18" s="7"/>
      <c r="BS18" s="252" t="s">
        <v>661</v>
      </c>
      <c r="BT18" s="252"/>
      <c r="BU18" s="252"/>
      <c r="BV18" s="252"/>
      <c r="BW18" s="252"/>
      <c r="BX18" s="252"/>
      <c r="BY18" s="252"/>
      <c r="BZ18" s="351"/>
      <c r="CA18" s="352"/>
      <c r="CB18" s="352"/>
      <c r="CC18" s="352"/>
      <c r="CD18" s="352"/>
      <c r="CE18" s="352"/>
      <c r="CF18" s="352"/>
      <c r="CG18" s="352"/>
      <c r="CH18" s="352"/>
      <c r="CI18" s="352"/>
      <c r="CJ18" s="352"/>
      <c r="CK18" s="352"/>
      <c r="CL18" s="352"/>
      <c r="CM18" s="352"/>
      <c r="CN18" s="352"/>
      <c r="CO18" s="352"/>
      <c r="CP18" s="352"/>
      <c r="CQ18" s="352"/>
      <c r="CR18" s="352"/>
      <c r="CS18" s="352"/>
      <c r="CT18" s="352"/>
      <c r="CU18" s="352"/>
      <c r="CV18" s="352"/>
      <c r="CW18" s="352"/>
      <c r="CX18" s="352"/>
      <c r="CY18" s="352"/>
      <c r="CZ18" s="352"/>
      <c r="DA18" s="352"/>
      <c r="DB18" s="352"/>
      <c r="DC18" s="352"/>
      <c r="DD18" s="352"/>
      <c r="DE18" s="352"/>
      <c r="DF18" s="352"/>
      <c r="DG18" s="353"/>
      <c r="DI18" s="34" t="s">
        <v>740</v>
      </c>
    </row>
    <row r="19" spans="2:113">
      <c r="B19" t="str">
        <f>IF($L$19="","",0)</f>
        <v/>
      </c>
      <c r="E19" s="343" t="s">
        <v>250</v>
      </c>
      <c r="F19" s="294"/>
      <c r="G19" s="294"/>
      <c r="H19" s="294"/>
      <c r="I19" s="294"/>
      <c r="J19" s="294"/>
      <c r="K19" s="344"/>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BS19" s="343" t="s">
        <v>250</v>
      </c>
      <c r="BT19" s="294"/>
      <c r="BU19" s="294"/>
      <c r="BV19" s="294"/>
      <c r="BW19" s="294"/>
      <c r="BX19" s="294"/>
      <c r="BY19" s="344"/>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I19" s="34" t="s">
        <v>740</v>
      </c>
    </row>
    <row r="20" spans="2:113" ht="150" customHeight="1">
      <c r="B20" t="str">
        <f t="shared" ref="B20:B22" si="4">IF($L$19="","",0)</f>
        <v/>
      </c>
      <c r="E20" s="335" t="s">
        <v>55</v>
      </c>
      <c r="F20" s="336"/>
      <c r="G20" s="336"/>
      <c r="H20" s="336"/>
      <c r="I20" s="336"/>
      <c r="J20" s="336"/>
      <c r="K20" s="337"/>
      <c r="L20" s="354" t="s">
        <v>677</v>
      </c>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5"/>
      <c r="AP20" s="355"/>
      <c r="AQ20" s="355"/>
      <c r="AR20" s="355"/>
      <c r="AS20" s="356"/>
      <c r="AU20" s="17"/>
      <c r="AW20" s="25"/>
      <c r="AX20" s="25"/>
      <c r="AY20" s="25"/>
      <c r="AZ20" s="25"/>
      <c r="BA20" s="25"/>
      <c r="BB20" s="25"/>
      <c r="BC20" s="25"/>
      <c r="BD20" s="25"/>
      <c r="BE20" s="25"/>
      <c r="BF20" s="25"/>
      <c r="BG20" s="25"/>
      <c r="BH20" s="25"/>
      <c r="BI20" s="25"/>
      <c r="BJ20" s="25"/>
      <c r="BK20" s="25"/>
      <c r="BL20" s="25"/>
      <c r="BM20" s="25"/>
      <c r="BN20" s="25"/>
      <c r="BO20" s="25"/>
      <c r="BP20" s="25"/>
      <c r="BQ20" s="25"/>
      <c r="BR20" s="25"/>
      <c r="BS20" s="335" t="s">
        <v>55</v>
      </c>
      <c r="BT20" s="336"/>
      <c r="BU20" s="336"/>
      <c r="BV20" s="336"/>
      <c r="BW20" s="336"/>
      <c r="BX20" s="336"/>
      <c r="BY20" s="337"/>
      <c r="BZ20" s="345"/>
      <c r="CA20" s="346"/>
      <c r="CB20" s="346"/>
      <c r="CC20" s="346"/>
      <c r="CD20" s="346"/>
      <c r="CE20" s="346"/>
      <c r="CF20" s="346"/>
      <c r="CG20" s="346"/>
      <c r="CH20" s="346"/>
      <c r="CI20" s="346"/>
      <c r="CJ20" s="346"/>
      <c r="CK20" s="346"/>
      <c r="CL20" s="346"/>
      <c r="CM20" s="346"/>
      <c r="CN20" s="346"/>
      <c r="CO20" s="346"/>
      <c r="CP20" s="346"/>
      <c r="CQ20" s="346"/>
      <c r="CR20" s="346"/>
      <c r="CS20" s="346"/>
      <c r="CT20" s="346"/>
      <c r="CU20" s="346"/>
      <c r="CV20" s="346"/>
      <c r="CW20" s="346"/>
      <c r="CX20" s="346"/>
      <c r="CY20" s="346"/>
      <c r="CZ20" s="346"/>
      <c r="DA20" s="346"/>
      <c r="DB20" s="346"/>
      <c r="DC20" s="346"/>
      <c r="DD20" s="346"/>
      <c r="DE20" s="346"/>
      <c r="DF20" s="346"/>
      <c r="DG20" s="347"/>
      <c r="DI20" s="341" t="s">
        <v>740</v>
      </c>
    </row>
    <row r="21" spans="2:113" ht="150" customHeight="1">
      <c r="B21" t="str">
        <f t="shared" si="4"/>
        <v/>
      </c>
      <c r="E21" s="338"/>
      <c r="F21" s="339"/>
      <c r="G21" s="339"/>
      <c r="H21" s="339"/>
      <c r="I21" s="339"/>
      <c r="J21" s="339"/>
      <c r="K21" s="340"/>
      <c r="L21" s="357"/>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9"/>
      <c r="BS21" s="338"/>
      <c r="BT21" s="339"/>
      <c r="BU21" s="339"/>
      <c r="BV21" s="339"/>
      <c r="BW21" s="339"/>
      <c r="BX21" s="339"/>
      <c r="BY21" s="340"/>
      <c r="BZ21" s="348"/>
      <c r="CA21" s="349"/>
      <c r="CB21" s="349"/>
      <c r="CC21" s="349"/>
      <c r="CD21" s="349"/>
      <c r="CE21" s="349"/>
      <c r="CF21" s="349"/>
      <c r="CG21" s="349"/>
      <c r="CH21" s="349"/>
      <c r="CI21" s="349"/>
      <c r="CJ21" s="349"/>
      <c r="CK21" s="349"/>
      <c r="CL21" s="349"/>
      <c r="CM21" s="349"/>
      <c r="CN21" s="349"/>
      <c r="CO21" s="349"/>
      <c r="CP21" s="349"/>
      <c r="CQ21" s="349"/>
      <c r="CR21" s="349"/>
      <c r="CS21" s="349"/>
      <c r="CT21" s="349"/>
      <c r="CU21" s="349"/>
      <c r="CV21" s="349"/>
      <c r="CW21" s="349"/>
      <c r="CX21" s="349"/>
      <c r="CY21" s="349"/>
      <c r="CZ21" s="349"/>
      <c r="DA21" s="349"/>
      <c r="DB21" s="349"/>
      <c r="DC21" s="349"/>
      <c r="DD21" s="349"/>
      <c r="DE21" s="349"/>
      <c r="DF21" s="349"/>
      <c r="DG21" s="350"/>
      <c r="DI21" s="342"/>
    </row>
    <row r="22" spans="2:113" ht="40.5" customHeight="1">
      <c r="B22" t="str">
        <f t="shared" si="4"/>
        <v/>
      </c>
      <c r="E22" s="252" t="s">
        <v>738</v>
      </c>
      <c r="F22" s="252"/>
      <c r="G22" s="252"/>
      <c r="H22" s="252"/>
      <c r="I22" s="252"/>
      <c r="J22" s="252"/>
      <c r="K22" s="252"/>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U22" s="7"/>
      <c r="AV22" s="7"/>
      <c r="AW22" s="7"/>
      <c r="AX22" s="7"/>
      <c r="AY22" s="7"/>
      <c r="AZ22" s="7"/>
      <c r="BA22" s="7"/>
      <c r="BB22" s="7"/>
      <c r="BC22" s="7"/>
      <c r="BD22" s="7"/>
      <c r="BE22" s="7"/>
      <c r="BF22" s="7"/>
      <c r="BG22" s="7"/>
      <c r="BH22" s="7"/>
      <c r="BI22" s="7"/>
      <c r="BJ22" s="7"/>
      <c r="BK22" s="7"/>
      <c r="BL22" s="7"/>
      <c r="BM22" s="7"/>
      <c r="BN22" s="7"/>
      <c r="BO22" s="7"/>
      <c r="BP22" s="7"/>
      <c r="BQ22" s="7"/>
      <c r="BR22" s="7"/>
      <c r="BS22" s="252" t="s">
        <v>661</v>
      </c>
      <c r="BT22" s="252"/>
      <c r="BU22" s="252"/>
      <c r="BV22" s="252"/>
      <c r="BW22" s="252"/>
      <c r="BX22" s="252"/>
      <c r="BY22" s="252"/>
      <c r="BZ22" s="351"/>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3"/>
      <c r="DI22" s="34" t="s">
        <v>740</v>
      </c>
    </row>
    <row r="23" spans="2:113">
      <c r="AU23" s="48"/>
    </row>
  </sheetData>
  <sheetProtection sheet="1" formatCells="0" formatColumns="0" formatRows="0" selectLockedCells="1" autoFilter="0"/>
  <autoFilter ref="B2:B22" xr:uid="{00000000-0009-0000-0000-000002000000}"/>
  <mergeCells count="66">
    <mergeCell ref="AU1:BR2"/>
    <mergeCell ref="L15:AS15"/>
    <mergeCell ref="BS3:BY3"/>
    <mergeCell ref="BZ3:DG3"/>
    <mergeCell ref="BS6:BY6"/>
    <mergeCell ref="BZ8:DG9"/>
    <mergeCell ref="L10:AS10"/>
    <mergeCell ref="BZ4:DG5"/>
    <mergeCell ref="BS4:BY5"/>
    <mergeCell ref="BS10:BY10"/>
    <mergeCell ref="BZ10:DG10"/>
    <mergeCell ref="BS11:BY11"/>
    <mergeCell ref="BZ11:DG11"/>
    <mergeCell ref="BZ6:DG6"/>
    <mergeCell ref="BS22:BY22"/>
    <mergeCell ref="L20:AS21"/>
    <mergeCell ref="E20:K21"/>
    <mergeCell ref="BS19:BY19"/>
    <mergeCell ref="E11:K11"/>
    <mergeCell ref="L11:AS11"/>
    <mergeCell ref="E18:K18"/>
    <mergeCell ref="L18:AS18"/>
    <mergeCell ref="L16:AS17"/>
    <mergeCell ref="E16:K17"/>
    <mergeCell ref="L12:AS13"/>
    <mergeCell ref="E12:K13"/>
    <mergeCell ref="E22:K22"/>
    <mergeCell ref="L22:AS22"/>
    <mergeCell ref="BS15:BY15"/>
    <mergeCell ref="BS14:BY14"/>
    <mergeCell ref="BZ22:DG22"/>
    <mergeCell ref="E3:K3"/>
    <mergeCell ref="L3:AS3"/>
    <mergeCell ref="E6:K6"/>
    <mergeCell ref="L6:AS6"/>
    <mergeCell ref="E7:K7"/>
    <mergeCell ref="L7:AS7"/>
    <mergeCell ref="E14:K14"/>
    <mergeCell ref="L14:AS14"/>
    <mergeCell ref="E10:K10"/>
    <mergeCell ref="E15:K15"/>
    <mergeCell ref="L4:AS5"/>
    <mergeCell ref="E4:K5"/>
    <mergeCell ref="L8:AS9"/>
    <mergeCell ref="BS7:BY7"/>
    <mergeCell ref="BZ7:DG7"/>
    <mergeCell ref="DI4:DI5"/>
    <mergeCell ref="DI8:DI9"/>
    <mergeCell ref="DI12:DI13"/>
    <mergeCell ref="DI16:DI17"/>
    <mergeCell ref="BZ20:DG21"/>
    <mergeCell ref="BZ16:DG17"/>
    <mergeCell ref="BZ12:DG13"/>
    <mergeCell ref="BZ18:DG18"/>
    <mergeCell ref="BZ15:DG15"/>
    <mergeCell ref="BZ14:DG14"/>
    <mergeCell ref="E8:K9"/>
    <mergeCell ref="BZ19:DG19"/>
    <mergeCell ref="DI20:DI21"/>
    <mergeCell ref="BS8:BY9"/>
    <mergeCell ref="BS20:BY21"/>
    <mergeCell ref="BS16:BY17"/>
    <mergeCell ref="BS12:BY13"/>
    <mergeCell ref="BS18:BY18"/>
    <mergeCell ref="E19:K19"/>
    <mergeCell ref="L19:AS19"/>
  </mergeCells>
  <phoneticPr fontId="1"/>
  <dataValidations count="3">
    <dataValidation allowBlank="1" showInputMessage="1" showErrorMessage="1" promptTitle="ーーー具体的な数値目標ーーーー" prompt="現状/目標を数値で入力してください_x000a__x000a_例：参加者1,000人以上、動画視聴数10,000回以上、パンフレット1,000部作成、動画2本作成、県内外でのPR活動2回、アンケート回収率80％以上　等" sqref="L22:AS22 L10:AS10 L14:AS14 L18:AS18 L6:AS6" xr:uid="{B7419057-5956-468D-A6C9-BD495D6B72F8}"/>
    <dataValidation allowBlank="1" showInputMessage="1" showErrorMessage="1" promptTitle="ーーー事業項目ーーーーー" prompt="事業項目を５つ以上設定することはできません" sqref="L3:AS3" xr:uid="{F95A591B-707E-4408-B239-8F26F792E3AC}"/>
    <dataValidation allowBlank="1" showInputMessage="1" showErrorMessage="1" promptTitle="ー－－－－－ーーーー内容説明ーーーーーーーーーーーーーーーーー" prompt="「2(1)事業概要」の詳細を入力する欄です。_x000a_①いつ、②どこで、③誰を対象、④何をどれくらい行う、⑤実施形態：直営または委託、⑥連携先（ﾚﾝｹｲｻｷ）、等を入力してください。_x000a_また、事業項目内で複数の内容がある場合は、ア、イ、ウ、、、のように入力してください。_x000a_※該当がない番号は削除してください_x000a_※⑥連携先は、連絡先ではありません（単なる委託先は入力不要）_x000a_※詳細な企画書や事業計画がある場合は、別紙（様式自由）に取りまとめて提出してください" sqref="L4:AS5 L8:AS9 L12:AS13 L16:AS17 L20:AS21" xr:uid="{86A437DD-DD33-4E41-A1AA-41F4B69283C2}"/>
  </dataValidations>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DJ24"/>
  <sheetViews>
    <sheetView showGridLines="0" view="pageBreakPreview" zoomScaleNormal="100" zoomScaleSheetLayoutView="100" workbookViewId="0">
      <selection activeCell="I3" sqref="I3:AL3"/>
    </sheetView>
  </sheetViews>
  <sheetFormatPr defaultColWidth="1.875" defaultRowHeight="18.75" customHeight="1"/>
  <cols>
    <col min="1" max="1" width="2.125" customWidth="1"/>
    <col min="2" max="2" width="1.75" customWidth="1"/>
    <col min="3" max="3" width="1.625" customWidth="1"/>
    <col min="4" max="4" width="1" customWidth="1"/>
    <col min="5" max="5" width="2.625" customWidth="1"/>
    <col min="36" max="36" width="2.75" customWidth="1"/>
    <col min="39" max="39" width="2.625" customWidth="1"/>
    <col min="41" max="41" width="1.875" customWidth="1"/>
    <col min="42" max="42" width="2.5" customWidth="1"/>
    <col min="44" max="44" width="1.5" customWidth="1"/>
    <col min="45" max="45" width="2" customWidth="1"/>
    <col min="47" max="47" width="2.875" customWidth="1"/>
    <col min="114" max="114" width="10.625" customWidth="1"/>
  </cols>
  <sheetData>
    <row r="1" spans="5:114" ht="18.75" customHeight="1">
      <c r="E1" t="s">
        <v>562</v>
      </c>
      <c r="AU1" s="378" t="s">
        <v>727</v>
      </c>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t="s">
        <v>562</v>
      </c>
      <c r="DJ1" s="191" t="s">
        <v>741</v>
      </c>
    </row>
    <row r="2" spans="5:114" ht="18.75" customHeight="1" thickBot="1">
      <c r="E2" s="256" t="s">
        <v>865</v>
      </c>
      <c r="F2" s="256"/>
      <c r="G2" s="256"/>
      <c r="H2" s="256"/>
      <c r="I2" s="256" t="s">
        <v>866</v>
      </c>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t="s">
        <v>881</v>
      </c>
      <c r="AN2" s="256"/>
      <c r="AO2" s="256"/>
      <c r="AP2" s="256"/>
      <c r="AQ2" s="256"/>
      <c r="AR2" s="256"/>
      <c r="AS2" s="256"/>
      <c r="AU2" s="378"/>
      <c r="AV2" s="379"/>
      <c r="AW2" s="379"/>
      <c r="AX2" s="379"/>
      <c r="AY2" s="379"/>
      <c r="AZ2" s="379"/>
      <c r="BA2" s="379"/>
      <c r="BB2" s="379"/>
      <c r="BC2" s="379"/>
      <c r="BD2" s="379"/>
      <c r="BE2" s="379"/>
      <c r="BF2" s="379"/>
      <c r="BG2" s="379"/>
      <c r="BH2" s="379"/>
      <c r="BI2" s="379"/>
      <c r="BJ2" s="379"/>
      <c r="BK2" s="379"/>
      <c r="BL2" s="379"/>
      <c r="BM2" s="379"/>
      <c r="BN2" s="379"/>
      <c r="BO2" s="379"/>
      <c r="BP2" s="379"/>
      <c r="BQ2" s="379"/>
      <c r="BR2" s="379"/>
      <c r="BS2" s="379"/>
      <c r="BT2" s="256" t="s">
        <v>5</v>
      </c>
      <c r="BU2" s="256"/>
      <c r="BV2" s="256"/>
      <c r="BW2" s="256"/>
      <c r="BX2" s="256" t="s">
        <v>866</v>
      </c>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t="s">
        <v>881</v>
      </c>
      <c r="DC2" s="256"/>
      <c r="DD2" s="256"/>
      <c r="DE2" s="256"/>
      <c r="DF2" s="256"/>
      <c r="DG2" s="256"/>
      <c r="DH2" s="256"/>
      <c r="DJ2" s="191"/>
    </row>
    <row r="3" spans="5:114" ht="57" customHeight="1" thickBot="1">
      <c r="E3" s="253" t="s">
        <v>58</v>
      </c>
      <c r="F3" s="253"/>
      <c r="G3" s="253"/>
      <c r="H3" s="253"/>
      <c r="I3" s="380"/>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2"/>
      <c r="AM3" s="383">
        <f>SUMIF(①要望書５!$K$3:$K$68,"4月",①要望書５!$I$3:$I$68)</f>
        <v>0</v>
      </c>
      <c r="AN3" s="384"/>
      <c r="AO3" s="384"/>
      <c r="AP3" s="384"/>
      <c r="AQ3" s="384"/>
      <c r="AR3" s="384"/>
      <c r="AS3" s="385"/>
      <c r="AU3" s="379"/>
      <c r="AV3" s="379"/>
      <c r="AW3" s="379"/>
      <c r="AX3" s="379"/>
      <c r="AY3" s="379"/>
      <c r="AZ3" s="379"/>
      <c r="BA3" s="379"/>
      <c r="BB3" s="379"/>
      <c r="BC3" s="379"/>
      <c r="BD3" s="379"/>
      <c r="BE3" s="379"/>
      <c r="BF3" s="379"/>
      <c r="BG3" s="379"/>
      <c r="BH3" s="379"/>
      <c r="BI3" s="379"/>
      <c r="BJ3" s="379"/>
      <c r="BK3" s="379"/>
      <c r="BL3" s="379"/>
      <c r="BM3" s="379"/>
      <c r="BN3" s="379"/>
      <c r="BO3" s="379"/>
      <c r="BP3" s="379"/>
      <c r="BQ3" s="379"/>
      <c r="BR3" s="379"/>
      <c r="BS3" s="379"/>
      <c r="BT3" s="253" t="s">
        <v>58</v>
      </c>
      <c r="BU3" s="253"/>
      <c r="BV3" s="253"/>
      <c r="BW3" s="253"/>
      <c r="BX3" s="374"/>
      <c r="BY3" s="375"/>
      <c r="BZ3" s="375"/>
      <c r="CA3" s="375"/>
      <c r="CB3" s="375"/>
      <c r="CC3" s="375"/>
      <c r="CD3" s="375"/>
      <c r="CE3" s="375"/>
      <c r="CF3" s="375"/>
      <c r="CG3" s="375"/>
      <c r="CH3" s="375"/>
      <c r="CI3" s="375"/>
      <c r="CJ3" s="375"/>
      <c r="CK3" s="375"/>
      <c r="CL3" s="375"/>
      <c r="CM3" s="375"/>
      <c r="CN3" s="375"/>
      <c r="CO3" s="375"/>
      <c r="CP3" s="375"/>
      <c r="CQ3" s="375"/>
      <c r="CR3" s="375"/>
      <c r="CS3" s="375"/>
      <c r="CT3" s="375"/>
      <c r="CU3" s="375"/>
      <c r="CV3" s="375"/>
      <c r="CW3" s="375"/>
      <c r="CX3" s="375"/>
      <c r="CY3" s="375"/>
      <c r="CZ3" s="375"/>
      <c r="DA3" s="376"/>
      <c r="DB3" s="369"/>
      <c r="DC3" s="370"/>
      <c r="DD3" s="370"/>
      <c r="DE3" s="370"/>
      <c r="DF3" s="370"/>
      <c r="DG3" s="370"/>
      <c r="DH3" s="371"/>
      <c r="DJ3" s="180" t="str">
        <f>IF(COUNTA(DJ4:DJ24)=0,"○","×")</f>
        <v>×</v>
      </c>
    </row>
    <row r="4" spans="5:114" ht="57" customHeight="1">
      <c r="E4" s="253" t="s">
        <v>59</v>
      </c>
      <c r="F4" s="253"/>
      <c r="G4" s="253"/>
      <c r="H4" s="253"/>
      <c r="I4" s="380"/>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2"/>
      <c r="AM4" s="383">
        <f>SUMIF(①要望書５!$K$3:$K$68,"5月",①要望書５!$I$3:$I$68)</f>
        <v>0</v>
      </c>
      <c r="AN4" s="384"/>
      <c r="AO4" s="384"/>
      <c r="AP4" s="384"/>
      <c r="AQ4" s="384"/>
      <c r="AR4" s="384"/>
      <c r="AS4" s="385"/>
      <c r="AU4" s="62"/>
      <c r="AV4" s="62"/>
      <c r="AW4" s="62"/>
      <c r="AX4" s="62"/>
      <c r="AY4" s="62"/>
      <c r="AZ4" s="62"/>
      <c r="BA4" s="62"/>
      <c r="BB4" s="62"/>
      <c r="BC4" s="62"/>
      <c r="BD4" s="62"/>
      <c r="BE4" s="62"/>
      <c r="BF4" s="62"/>
      <c r="BG4" s="62"/>
      <c r="BH4" s="62"/>
      <c r="BI4" s="62"/>
      <c r="BJ4" s="62"/>
      <c r="BK4" s="62"/>
      <c r="BL4" s="62"/>
      <c r="BM4" s="62"/>
      <c r="BN4" s="62"/>
      <c r="BO4" s="62"/>
      <c r="BP4" s="62"/>
      <c r="BQ4" s="62"/>
      <c r="BR4" s="62"/>
      <c r="BT4" s="253" t="s">
        <v>59</v>
      </c>
      <c r="BU4" s="253"/>
      <c r="BV4" s="253"/>
      <c r="BW4" s="253"/>
      <c r="BX4" s="366" t="s">
        <v>356</v>
      </c>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8"/>
      <c r="DB4" s="369"/>
      <c r="DC4" s="370"/>
      <c r="DD4" s="370"/>
      <c r="DE4" s="370"/>
      <c r="DF4" s="370"/>
      <c r="DG4" s="370"/>
      <c r="DH4" s="371"/>
      <c r="DJ4" s="34" t="s">
        <v>740</v>
      </c>
    </row>
    <row r="5" spans="5:114" ht="57" customHeight="1">
      <c r="E5" s="253" t="s">
        <v>60</v>
      </c>
      <c r="F5" s="253"/>
      <c r="G5" s="253"/>
      <c r="H5" s="253"/>
      <c r="I5" s="380"/>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2"/>
      <c r="AM5" s="383">
        <f>SUMIF(①要望書５!$K$3:$K$68,"6月",①要望書５!$I$3:$I$68)</f>
        <v>0</v>
      </c>
      <c r="AN5" s="384"/>
      <c r="AO5" s="384"/>
      <c r="AP5" s="384"/>
      <c r="AQ5" s="384"/>
      <c r="AR5" s="384"/>
      <c r="AS5" s="385"/>
      <c r="BT5" s="253" t="s">
        <v>60</v>
      </c>
      <c r="BU5" s="253"/>
      <c r="BV5" s="253"/>
      <c r="BW5" s="253"/>
      <c r="BX5" s="366" t="s">
        <v>357</v>
      </c>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8"/>
      <c r="DB5" s="369"/>
      <c r="DC5" s="370"/>
      <c r="DD5" s="370"/>
      <c r="DE5" s="370"/>
      <c r="DF5" s="370"/>
      <c r="DG5" s="370"/>
      <c r="DH5" s="371"/>
    </row>
    <row r="6" spans="5:114" ht="57" customHeight="1">
      <c r="E6" s="253" t="s">
        <v>61</v>
      </c>
      <c r="F6" s="253"/>
      <c r="G6" s="253"/>
      <c r="H6" s="253"/>
      <c r="I6" s="380"/>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2"/>
      <c r="AM6" s="383">
        <f>SUMIF(①要望書５!$K$3:$K$68,"7月",①要望書５!$I$3:$I$68)</f>
        <v>0</v>
      </c>
      <c r="AN6" s="384"/>
      <c r="AO6" s="384"/>
      <c r="AP6" s="384"/>
      <c r="AQ6" s="384"/>
      <c r="AR6" s="384"/>
      <c r="AS6" s="385"/>
      <c r="BT6" s="253" t="s">
        <v>61</v>
      </c>
      <c r="BU6" s="253"/>
      <c r="BV6" s="253"/>
      <c r="BW6" s="253"/>
      <c r="BX6" s="366" t="s">
        <v>357</v>
      </c>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8"/>
      <c r="DB6" s="369">
        <v>200000</v>
      </c>
      <c r="DC6" s="370"/>
      <c r="DD6" s="370"/>
      <c r="DE6" s="370"/>
      <c r="DF6" s="370"/>
      <c r="DG6" s="370"/>
      <c r="DH6" s="371"/>
    </row>
    <row r="7" spans="5:114" ht="57" customHeight="1">
      <c r="E7" s="253" t="s">
        <v>62</v>
      </c>
      <c r="F7" s="253"/>
      <c r="G7" s="253"/>
      <c r="H7" s="253"/>
      <c r="I7" s="380"/>
      <c r="J7" s="381"/>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2"/>
      <c r="AM7" s="383">
        <f>SUMIF(①要望書５!$K$3:$K$68,"8月",①要望書５!$I$3:$I$68)</f>
        <v>0</v>
      </c>
      <c r="AN7" s="384"/>
      <c r="AO7" s="384"/>
      <c r="AP7" s="384"/>
      <c r="AQ7" s="384"/>
      <c r="AR7" s="384"/>
      <c r="AS7" s="385"/>
      <c r="BT7" s="253" t="s">
        <v>62</v>
      </c>
      <c r="BU7" s="253"/>
      <c r="BV7" s="253"/>
      <c r="BW7" s="253"/>
      <c r="BX7" s="366" t="s">
        <v>742</v>
      </c>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8"/>
      <c r="DB7" s="369">
        <v>148844</v>
      </c>
      <c r="DC7" s="370"/>
      <c r="DD7" s="370"/>
      <c r="DE7" s="370"/>
      <c r="DF7" s="370"/>
      <c r="DG7" s="370"/>
      <c r="DH7" s="371"/>
    </row>
    <row r="8" spans="5:114" ht="57" customHeight="1">
      <c r="E8" s="253" t="s">
        <v>63</v>
      </c>
      <c r="F8" s="253"/>
      <c r="G8" s="253"/>
      <c r="H8" s="253"/>
      <c r="I8" s="380"/>
      <c r="J8" s="381"/>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2"/>
      <c r="AM8" s="383">
        <f>SUMIF(①要望書５!$K$3:$K$68,"9月",①要望書５!$I$3:$I$68)</f>
        <v>0</v>
      </c>
      <c r="AN8" s="384"/>
      <c r="AO8" s="384"/>
      <c r="AP8" s="384"/>
      <c r="AQ8" s="384"/>
      <c r="AR8" s="384"/>
      <c r="AS8" s="385"/>
      <c r="BT8" s="253" t="s">
        <v>63</v>
      </c>
      <c r="BU8" s="253"/>
      <c r="BV8" s="253"/>
      <c r="BW8" s="253"/>
      <c r="BX8" s="366" t="s">
        <v>743</v>
      </c>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8"/>
      <c r="DB8" s="369"/>
      <c r="DC8" s="370"/>
      <c r="DD8" s="370"/>
      <c r="DE8" s="370"/>
      <c r="DF8" s="370"/>
      <c r="DG8" s="370"/>
      <c r="DH8" s="371"/>
    </row>
    <row r="9" spans="5:114" ht="57" customHeight="1">
      <c r="E9" s="253" t="s">
        <v>64</v>
      </c>
      <c r="F9" s="253"/>
      <c r="G9" s="253"/>
      <c r="H9" s="253"/>
      <c r="I9" s="380"/>
      <c r="J9" s="381"/>
      <c r="K9" s="381"/>
      <c r="L9" s="381"/>
      <c r="M9" s="381"/>
      <c r="N9" s="381"/>
      <c r="O9" s="381"/>
      <c r="P9" s="381"/>
      <c r="Q9" s="381"/>
      <c r="R9" s="381"/>
      <c r="S9" s="381"/>
      <c r="T9" s="381"/>
      <c r="U9" s="381"/>
      <c r="V9" s="381"/>
      <c r="W9" s="381"/>
      <c r="X9" s="381"/>
      <c r="Y9" s="381"/>
      <c r="Z9" s="381"/>
      <c r="AA9" s="381"/>
      <c r="AB9" s="381"/>
      <c r="AC9" s="381"/>
      <c r="AD9" s="381"/>
      <c r="AE9" s="381"/>
      <c r="AF9" s="381"/>
      <c r="AG9" s="381"/>
      <c r="AH9" s="381"/>
      <c r="AI9" s="381"/>
      <c r="AJ9" s="381"/>
      <c r="AK9" s="381"/>
      <c r="AL9" s="382"/>
      <c r="AM9" s="383">
        <f>SUMIF(①要望書５!$K$3:$K$68,"10月",①要望書５!$I$3:$I$68)</f>
        <v>0</v>
      </c>
      <c r="AN9" s="384"/>
      <c r="AO9" s="384"/>
      <c r="AP9" s="384"/>
      <c r="AQ9" s="384"/>
      <c r="AR9" s="384"/>
      <c r="AS9" s="385"/>
      <c r="AU9" s="216"/>
      <c r="BT9" s="253" t="s">
        <v>64</v>
      </c>
      <c r="BU9" s="253"/>
      <c r="BV9" s="253"/>
      <c r="BW9" s="253"/>
      <c r="BX9" s="366" t="s">
        <v>744</v>
      </c>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8"/>
      <c r="DB9" s="369">
        <v>412000</v>
      </c>
      <c r="DC9" s="370"/>
      <c r="DD9" s="370"/>
      <c r="DE9" s="370"/>
      <c r="DF9" s="370"/>
      <c r="DG9" s="370"/>
      <c r="DH9" s="371"/>
    </row>
    <row r="10" spans="5:114" ht="57" customHeight="1">
      <c r="E10" s="253" t="s">
        <v>65</v>
      </c>
      <c r="F10" s="253"/>
      <c r="G10" s="253"/>
      <c r="H10" s="253"/>
      <c r="I10" s="380"/>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2"/>
      <c r="AM10" s="383">
        <f>SUMIF(①要望書５!$K$3:$K$68,"11月",①要望書５!$I$3:$I$68)</f>
        <v>0</v>
      </c>
      <c r="AN10" s="384"/>
      <c r="AO10" s="384"/>
      <c r="AP10" s="384"/>
      <c r="AQ10" s="384"/>
      <c r="AR10" s="384"/>
      <c r="AS10" s="385"/>
      <c r="BT10" s="253" t="s">
        <v>65</v>
      </c>
      <c r="BU10" s="253"/>
      <c r="BV10" s="253"/>
      <c r="BW10" s="253"/>
      <c r="BX10" s="366" t="s">
        <v>745</v>
      </c>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8"/>
      <c r="DB10" s="369"/>
      <c r="DC10" s="370"/>
      <c r="DD10" s="370"/>
      <c r="DE10" s="370"/>
      <c r="DF10" s="370"/>
      <c r="DG10" s="370"/>
      <c r="DH10" s="371"/>
    </row>
    <row r="11" spans="5:114" ht="57" customHeight="1">
      <c r="E11" s="253" t="s">
        <v>66</v>
      </c>
      <c r="F11" s="253"/>
      <c r="G11" s="253"/>
      <c r="H11" s="253"/>
      <c r="I11" s="380"/>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2"/>
      <c r="AM11" s="383">
        <f>SUMIF(①要望書５!$K$3:$K$68,"12月",①要望書５!$I$3:$I$68)</f>
        <v>0</v>
      </c>
      <c r="AN11" s="384"/>
      <c r="AO11" s="384"/>
      <c r="AP11" s="384"/>
      <c r="AQ11" s="384"/>
      <c r="AR11" s="384"/>
      <c r="AS11" s="385"/>
      <c r="BT11" s="253" t="s">
        <v>66</v>
      </c>
      <c r="BU11" s="253"/>
      <c r="BV11" s="253"/>
      <c r="BW11" s="253"/>
      <c r="BX11" s="366" t="s">
        <v>746</v>
      </c>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8"/>
      <c r="DB11" s="369">
        <v>50000</v>
      </c>
      <c r="DC11" s="370"/>
      <c r="DD11" s="370"/>
      <c r="DE11" s="370"/>
      <c r="DF11" s="370"/>
      <c r="DG11" s="370"/>
      <c r="DH11" s="371"/>
    </row>
    <row r="12" spans="5:114" ht="57" customHeight="1">
      <c r="E12" s="253" t="s">
        <v>67</v>
      </c>
      <c r="F12" s="253"/>
      <c r="G12" s="253"/>
      <c r="H12" s="253"/>
      <c r="I12" s="380"/>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c r="AH12" s="381"/>
      <c r="AI12" s="381"/>
      <c r="AJ12" s="381"/>
      <c r="AK12" s="381"/>
      <c r="AL12" s="382"/>
      <c r="AM12" s="383">
        <f>SUMIF(①要望書５!$K$3:$K$68,"1月",①要望書５!$I$3:$I$68)</f>
        <v>0</v>
      </c>
      <c r="AN12" s="384"/>
      <c r="AO12" s="384"/>
      <c r="AP12" s="384"/>
      <c r="AQ12" s="384"/>
      <c r="AR12" s="384"/>
      <c r="AS12" s="385"/>
      <c r="BT12" s="253" t="s">
        <v>67</v>
      </c>
      <c r="BU12" s="253"/>
      <c r="BV12" s="253"/>
      <c r="BW12" s="253"/>
      <c r="BX12" s="366"/>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8"/>
      <c r="DB12" s="369"/>
      <c r="DC12" s="370"/>
      <c r="DD12" s="370"/>
      <c r="DE12" s="370"/>
      <c r="DF12" s="370"/>
      <c r="DG12" s="370"/>
      <c r="DH12" s="371"/>
    </row>
    <row r="13" spans="5:114" ht="57" customHeight="1">
      <c r="E13" s="253" t="s">
        <v>68</v>
      </c>
      <c r="F13" s="253"/>
      <c r="G13" s="253"/>
      <c r="H13" s="253"/>
      <c r="I13" s="380"/>
      <c r="J13" s="381"/>
      <c r="K13" s="381"/>
      <c r="L13" s="381"/>
      <c r="M13" s="381"/>
      <c r="N13" s="381"/>
      <c r="O13" s="381"/>
      <c r="P13" s="381"/>
      <c r="Q13" s="381"/>
      <c r="R13" s="381"/>
      <c r="S13" s="381"/>
      <c r="T13" s="381"/>
      <c r="U13" s="381"/>
      <c r="V13" s="381"/>
      <c r="W13" s="381"/>
      <c r="X13" s="381"/>
      <c r="Y13" s="381"/>
      <c r="Z13" s="381"/>
      <c r="AA13" s="381"/>
      <c r="AB13" s="381"/>
      <c r="AC13" s="381"/>
      <c r="AD13" s="381"/>
      <c r="AE13" s="381"/>
      <c r="AF13" s="381"/>
      <c r="AG13" s="381"/>
      <c r="AH13" s="381"/>
      <c r="AI13" s="381"/>
      <c r="AJ13" s="381"/>
      <c r="AK13" s="381"/>
      <c r="AL13" s="382"/>
      <c r="AM13" s="383">
        <f>SUMIF(①要望書５!$K$3:$K$68,"2月",①要望書５!$I$3:$I$68)</f>
        <v>0</v>
      </c>
      <c r="AN13" s="384"/>
      <c r="AO13" s="384"/>
      <c r="AP13" s="384"/>
      <c r="AQ13" s="384"/>
      <c r="AR13" s="384"/>
      <c r="AS13" s="385"/>
      <c r="BT13" s="253" t="s">
        <v>68</v>
      </c>
      <c r="BU13" s="253"/>
      <c r="BV13" s="253"/>
      <c r="BW13" s="253"/>
      <c r="BX13" s="366"/>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8"/>
      <c r="DB13" s="369"/>
      <c r="DC13" s="370"/>
      <c r="DD13" s="370"/>
      <c r="DE13" s="370"/>
      <c r="DF13" s="370"/>
      <c r="DG13" s="370"/>
      <c r="DH13" s="371"/>
    </row>
    <row r="14" spans="5:114" ht="57" customHeight="1">
      <c r="E14" s="253" t="s">
        <v>69</v>
      </c>
      <c r="F14" s="253"/>
      <c r="G14" s="253"/>
      <c r="H14" s="253"/>
      <c r="I14" s="380"/>
      <c r="J14" s="381"/>
      <c r="K14" s="381"/>
      <c r="L14" s="381"/>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1"/>
      <c r="AK14" s="381"/>
      <c r="AL14" s="382"/>
      <c r="AM14" s="383">
        <f>SUMIF(①要望書５!$K$3:$K$68,"3月",①要望書５!$I$3:$I$68)</f>
        <v>0</v>
      </c>
      <c r="AN14" s="384"/>
      <c r="AO14" s="384"/>
      <c r="AP14" s="384"/>
      <c r="AQ14" s="384"/>
      <c r="AR14" s="384"/>
      <c r="AS14" s="385"/>
      <c r="BT14" s="253" t="s">
        <v>69</v>
      </c>
      <c r="BU14" s="253"/>
      <c r="BV14" s="253"/>
      <c r="BW14" s="253"/>
      <c r="BX14" s="366"/>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8"/>
      <c r="DB14" s="369"/>
      <c r="DC14" s="370"/>
      <c r="DD14" s="370"/>
      <c r="DE14" s="370"/>
      <c r="DF14" s="370"/>
      <c r="DG14" s="370"/>
      <c r="DH14" s="371"/>
    </row>
    <row r="15" spans="5:114" ht="18.75" customHeight="1">
      <c r="E15" s="256"/>
      <c r="F15" s="256"/>
      <c r="G15" s="256"/>
      <c r="H15" s="256"/>
      <c r="I15" s="256" t="s">
        <v>867</v>
      </c>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372">
        <f>SUM(AM3:AS14)</f>
        <v>0</v>
      </c>
      <c r="AN15" s="373"/>
      <c r="AO15" s="373"/>
      <c r="AP15" s="373"/>
      <c r="AQ15" s="373"/>
      <c r="AR15" s="373"/>
      <c r="AS15" s="373"/>
      <c r="BT15" s="256"/>
      <c r="BU15" s="256"/>
      <c r="BV15" s="256"/>
      <c r="BW15" s="256"/>
      <c r="BX15" s="256" t="s">
        <v>3</v>
      </c>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372">
        <f>SUM(DB3:DH14)</f>
        <v>810844</v>
      </c>
      <c r="DC15" s="373"/>
      <c r="DD15" s="373"/>
      <c r="DE15" s="373"/>
      <c r="DF15" s="373"/>
      <c r="DG15" s="373"/>
      <c r="DH15" s="373"/>
    </row>
    <row r="16" spans="5:114" ht="9" customHeight="1">
      <c r="DB16" s="212"/>
      <c r="DC16" s="212"/>
      <c r="DD16" s="212"/>
      <c r="DE16" s="212"/>
      <c r="DF16" s="212"/>
      <c r="DG16" s="212"/>
      <c r="DH16" s="212"/>
    </row>
    <row r="17" spans="1:114">
      <c r="E17" t="s">
        <v>563</v>
      </c>
      <c r="BT17" t="s">
        <v>563</v>
      </c>
    </row>
    <row r="18" spans="1:114" ht="38.25" customHeight="1">
      <c r="A18" s="377">
        <f>LEN(L18)</f>
        <v>0</v>
      </c>
      <c r="B18" s="377"/>
      <c r="C18" t="s">
        <v>726</v>
      </c>
      <c r="E18" s="253" t="s">
        <v>23</v>
      </c>
      <c r="F18" s="253"/>
      <c r="G18" s="253"/>
      <c r="H18" s="253"/>
      <c r="I18" s="253"/>
      <c r="J18" s="253"/>
      <c r="K18" s="253"/>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53" t="s">
        <v>23</v>
      </c>
      <c r="BU18" s="253"/>
      <c r="BV18" s="253"/>
      <c r="BW18" s="253"/>
      <c r="BX18" s="253"/>
      <c r="BY18" s="253"/>
      <c r="BZ18" s="253"/>
      <c r="CA18" s="298" t="s">
        <v>806</v>
      </c>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J18" s="177" t="s">
        <v>740</v>
      </c>
    </row>
    <row r="19" spans="1:114" ht="212.25" customHeight="1">
      <c r="A19" s="377">
        <f>LEN(L19)</f>
        <v>0</v>
      </c>
      <c r="B19" s="377"/>
      <c r="C19" t="s">
        <v>726</v>
      </c>
      <c r="E19" s="252" t="s">
        <v>695</v>
      </c>
      <c r="F19" s="252"/>
      <c r="G19" s="252"/>
      <c r="H19" s="252"/>
      <c r="I19" s="252"/>
      <c r="J19" s="252"/>
      <c r="K19" s="252"/>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2" t="s">
        <v>695</v>
      </c>
      <c r="BU19" s="252"/>
      <c r="BV19" s="252"/>
      <c r="BW19" s="252"/>
      <c r="BX19" s="252"/>
      <c r="BY19" s="252"/>
      <c r="BZ19" s="252"/>
      <c r="CA19" s="298" t="s">
        <v>807</v>
      </c>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J19" s="34" t="s">
        <v>740</v>
      </c>
    </row>
    <row r="20" spans="1:114" ht="137.25" customHeight="1">
      <c r="A20" s="377">
        <f>LEN(L20)</f>
        <v>0</v>
      </c>
      <c r="B20" s="377"/>
      <c r="C20" t="s">
        <v>726</v>
      </c>
      <c r="E20" s="253" t="s">
        <v>24</v>
      </c>
      <c r="F20" s="253"/>
      <c r="G20" s="253"/>
      <c r="H20" s="253"/>
      <c r="I20" s="253"/>
      <c r="J20" s="253"/>
      <c r="K20" s="253"/>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3" t="s">
        <v>24</v>
      </c>
      <c r="BU20" s="253"/>
      <c r="BV20" s="253"/>
      <c r="BW20" s="253"/>
      <c r="BX20" s="253"/>
      <c r="BY20" s="253"/>
      <c r="BZ20" s="253"/>
      <c r="CA20" s="386" t="s">
        <v>808</v>
      </c>
      <c r="CB20" s="386"/>
      <c r="CC20" s="386"/>
      <c r="CD20" s="386"/>
      <c r="CE20" s="386"/>
      <c r="CF20" s="386"/>
      <c r="CG20" s="386"/>
      <c r="CH20" s="386"/>
      <c r="CI20" s="386"/>
      <c r="CJ20" s="386"/>
      <c r="CK20" s="386"/>
      <c r="CL20" s="386"/>
      <c r="CM20" s="386"/>
      <c r="CN20" s="386"/>
      <c r="CO20" s="386"/>
      <c r="CP20" s="386"/>
      <c r="CQ20" s="386"/>
      <c r="CR20" s="386"/>
      <c r="CS20" s="386"/>
      <c r="CT20" s="386"/>
      <c r="CU20" s="386"/>
      <c r="CV20" s="386"/>
      <c r="CW20" s="386"/>
      <c r="CX20" s="386"/>
      <c r="CY20" s="386"/>
      <c r="CZ20" s="386"/>
      <c r="DA20" s="386"/>
      <c r="DB20" s="386"/>
      <c r="DC20" s="386"/>
      <c r="DD20" s="386"/>
      <c r="DE20" s="386"/>
      <c r="DF20" s="386"/>
      <c r="DG20" s="386"/>
      <c r="DH20" s="386"/>
      <c r="DJ20" s="176" t="s">
        <v>740</v>
      </c>
    </row>
    <row r="21" spans="1:114" ht="12.75" customHeight="1"/>
    <row r="22" spans="1:114">
      <c r="E22" t="s">
        <v>25</v>
      </c>
      <c r="BT22" t="s">
        <v>25</v>
      </c>
    </row>
    <row r="23" spans="1:114" ht="137.25" customHeight="1">
      <c r="A23" s="377">
        <f>LEN(L23)</f>
        <v>0</v>
      </c>
      <c r="B23" s="377"/>
      <c r="C23" t="s">
        <v>726</v>
      </c>
      <c r="E23" s="252" t="s">
        <v>26</v>
      </c>
      <c r="F23" s="252"/>
      <c r="G23" s="252"/>
      <c r="H23" s="252"/>
      <c r="I23" s="252"/>
      <c r="J23" s="252"/>
      <c r="K23" s="252"/>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3" t="s">
        <v>26</v>
      </c>
      <c r="BU23" s="253"/>
      <c r="BV23" s="253"/>
      <c r="BW23" s="253"/>
      <c r="BX23" s="253"/>
      <c r="BY23" s="253"/>
      <c r="BZ23" s="253"/>
      <c r="CA23" s="298" t="s">
        <v>698</v>
      </c>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J23" s="34" t="s">
        <v>740</v>
      </c>
    </row>
    <row r="24" spans="1:114" ht="137.25" customHeight="1">
      <c r="A24" s="377">
        <f>LEN(L24)</f>
        <v>0</v>
      </c>
      <c r="B24" s="377"/>
      <c r="C24" t="s">
        <v>726</v>
      </c>
      <c r="E24" s="252" t="s">
        <v>696</v>
      </c>
      <c r="F24" s="252"/>
      <c r="G24" s="252"/>
      <c r="H24" s="252"/>
      <c r="I24" s="252"/>
      <c r="J24" s="252"/>
      <c r="K24" s="252"/>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2" t="s">
        <v>696</v>
      </c>
      <c r="BU24" s="252"/>
      <c r="BV24" s="252"/>
      <c r="BW24" s="252"/>
      <c r="BX24" s="252"/>
      <c r="BY24" s="252"/>
      <c r="BZ24" s="252"/>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J24" s="34" t="s">
        <v>740</v>
      </c>
    </row>
  </sheetData>
  <sheetProtection sheet="1" formatCells="0" formatRows="0" selectLockedCells="1"/>
  <mergeCells count="110">
    <mergeCell ref="I3:AL3"/>
    <mergeCell ref="E2:H2"/>
    <mergeCell ref="I2:AL2"/>
    <mergeCell ref="AM2:AS2"/>
    <mergeCell ref="E3:H3"/>
    <mergeCell ref="I8:AL8"/>
    <mergeCell ref="AM8:AS8"/>
    <mergeCell ref="I9:AL9"/>
    <mergeCell ref="AM9:AS9"/>
    <mergeCell ref="BT24:BZ24"/>
    <mergeCell ref="CA24:DH24"/>
    <mergeCell ref="E8:H8"/>
    <mergeCell ref="E9:H9"/>
    <mergeCell ref="E10:H10"/>
    <mergeCell ref="E11:H11"/>
    <mergeCell ref="E18:K18"/>
    <mergeCell ref="L18:AS18"/>
    <mergeCell ref="BT14:BW14"/>
    <mergeCell ref="BT9:BW9"/>
    <mergeCell ref="BT10:BW10"/>
    <mergeCell ref="I10:AL10"/>
    <mergeCell ref="AM10:AS10"/>
    <mergeCell ref="I11:AL11"/>
    <mergeCell ref="AM11:AS11"/>
    <mergeCell ref="I12:AL12"/>
    <mergeCell ref="AM12:AS12"/>
    <mergeCell ref="I13:AL13"/>
    <mergeCell ref="AM13:AS13"/>
    <mergeCell ref="I14:AL14"/>
    <mergeCell ref="AM14:AS14"/>
    <mergeCell ref="E15:H15"/>
    <mergeCell ref="I15:AL15"/>
    <mergeCell ref="AM15:AS15"/>
    <mergeCell ref="BT20:BZ20"/>
    <mergeCell ref="CA20:DH20"/>
    <mergeCell ref="E23:K23"/>
    <mergeCell ref="L23:AS23"/>
    <mergeCell ref="BT23:BZ23"/>
    <mergeCell ref="CA23:DH23"/>
    <mergeCell ref="E20:K20"/>
    <mergeCell ref="L20:AS20"/>
    <mergeCell ref="BT18:BZ18"/>
    <mergeCell ref="CA18:DH18"/>
    <mergeCell ref="E19:K19"/>
    <mergeCell ref="L19:AS19"/>
    <mergeCell ref="BT19:BZ19"/>
    <mergeCell ref="CA19:DH19"/>
    <mergeCell ref="DB3:DH3"/>
    <mergeCell ref="BX4:DA4"/>
    <mergeCell ref="DB4:DH4"/>
    <mergeCell ref="BX5:DA5"/>
    <mergeCell ref="DB5:DH5"/>
    <mergeCell ref="BT11:BW11"/>
    <mergeCell ref="BT13:BW13"/>
    <mergeCell ref="BT5:BW5"/>
    <mergeCell ref="BT12:BW12"/>
    <mergeCell ref="BT6:BW6"/>
    <mergeCell ref="BT7:BW7"/>
    <mergeCell ref="BT8:BW8"/>
    <mergeCell ref="BX6:DA6"/>
    <mergeCell ref="DB6:DH6"/>
    <mergeCell ref="BX7:DA7"/>
    <mergeCell ref="A23:B23"/>
    <mergeCell ref="A24:B24"/>
    <mergeCell ref="AU1:BS3"/>
    <mergeCell ref="A18:B18"/>
    <mergeCell ref="A19:B19"/>
    <mergeCell ref="A20:B20"/>
    <mergeCell ref="E14:H14"/>
    <mergeCell ref="E12:H12"/>
    <mergeCell ref="E13:H13"/>
    <mergeCell ref="E6:H6"/>
    <mergeCell ref="E7:H7"/>
    <mergeCell ref="I4:AL4"/>
    <mergeCell ref="AM4:AS4"/>
    <mergeCell ref="I5:AL5"/>
    <mergeCell ref="AM5:AS5"/>
    <mergeCell ref="I6:AL6"/>
    <mergeCell ref="AM6:AS6"/>
    <mergeCell ref="I7:AL7"/>
    <mergeCell ref="AM7:AS7"/>
    <mergeCell ref="E4:H4"/>
    <mergeCell ref="E5:H5"/>
    <mergeCell ref="E24:K24"/>
    <mergeCell ref="L24:AS24"/>
    <mergeCell ref="AM3:AS3"/>
    <mergeCell ref="BT2:BW2"/>
    <mergeCell ref="BX2:DA2"/>
    <mergeCell ref="DB2:DH2"/>
    <mergeCell ref="BX13:DA13"/>
    <mergeCell ref="DB13:DH13"/>
    <mergeCell ref="BX14:DA14"/>
    <mergeCell ref="DB14:DH14"/>
    <mergeCell ref="BT15:BW15"/>
    <mergeCell ref="BX15:DA15"/>
    <mergeCell ref="DB15:DH15"/>
    <mergeCell ref="BX10:DA10"/>
    <mergeCell ref="DB10:DH10"/>
    <mergeCell ref="BX11:DA11"/>
    <mergeCell ref="DB11:DH11"/>
    <mergeCell ref="BX12:DA12"/>
    <mergeCell ref="DB12:DH12"/>
    <mergeCell ref="DB7:DH7"/>
    <mergeCell ref="BX8:DA8"/>
    <mergeCell ref="DB8:DH8"/>
    <mergeCell ref="BX9:DA9"/>
    <mergeCell ref="DB9:DH9"/>
    <mergeCell ref="BT3:BW3"/>
    <mergeCell ref="BT4:BW4"/>
    <mergeCell ref="BX3:DA3"/>
  </mergeCells>
  <phoneticPr fontId="1"/>
  <dataValidations count="6">
    <dataValidation allowBlank="1" showInputMessage="1" showErrorMessage="1" promptTitle="ーーー目指す方向性ーーーーーーーー" prompt="（４）助成終了後の展望は、事業の継続性・発展性を判断するための項目です。_x000a__x000a_商品化・起業化・全県展開・継続開催による定着など、助成終了後の方向性・今後の展開について簡潔に入力してください。_x000a__x000a_※60字以内（目安）" sqref="L18:AS18" xr:uid="{8E325315-3811-45BD-AFAD-EE5873E665A2}"/>
    <dataValidation allowBlank="1" showInputMessage="1" showErrorMessage="1" promptTitle="ーーー今後の取組予定、目標ーーーー" prompt="助成終了後の取組予定や目標について具体的に入力してください_x000a__x000a_※目標を入力する際は、目標達成予定の年度も入力してください_x000a_※300字以内（目安）" sqref="L19:AS19" xr:uid="{3A8FFD9E-BA15-4644-A59A-8E386B2098E3}"/>
    <dataValidation allowBlank="1" showInputMessage="1" showErrorMessage="1" promptTitle="ーーー継続体制ーーーーー" prompt="予算確保の具体的な手法（考え方、方針等）、事業を継続するための具体的な手段を記載してください_x000a__x000a_※200字以内（目安）" sqref="L20:AS20" xr:uid="{89B60A4E-D414-418B-8B3B-B1639F334C89}"/>
    <dataValidation allowBlank="1" showInputMessage="1" showErrorMessage="1" promptTitle="ーーー団体の活動実績ーーーー" prompt="これまでの主な活動実績について入力してください_x000a__x000a_※団体を立ち上げたばかりで実績がない場合は不要です_x000a_※200字以内（目安）" sqref="L23:AS23" xr:uid="{7CCB9684-6DD4-4E60-BDB9-B09F443A3B69}"/>
    <dataValidation allowBlank="1" showInputMessage="1" showErrorMessage="1" promptTitle="ーーー要望事業と関連の高い自主事業ーーー" prompt="令和８年１１月～令和１０年３月の期間に実施予定の、要望事業と関連の高い自主事業について入力してください_x000a__x000a_※200字以内（目安）" sqref="L24:AS24" xr:uid="{352293B7-4D3D-491C-B1BE-9D242D2CE374}"/>
    <dataValidation allowBlank="1" showInputMessage="1" showErrorMessage="1" promptTitle="ーーー事業スケジュールーーーー" prompt="事業実施年度に実施する内容を記載してください（事業実施の次年度以降の内容、要望事業と関連がない項目は記載しないでください）_x000a__x000a_※主要なもののみの入力としてください" sqref="BX3 I3:I14 DB3 AM3:AM14" xr:uid="{FF898721-D48E-4999-944E-CA473C8DE6E2}"/>
  </dataValidations>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DQ20"/>
  <sheetViews>
    <sheetView showGridLines="0" zoomScaleNormal="100" zoomScaleSheetLayoutView="100" workbookViewId="0">
      <selection activeCell="P12" sqref="P12:AO12"/>
    </sheetView>
  </sheetViews>
  <sheetFormatPr defaultColWidth="1.875" defaultRowHeight="34.5" customHeight="1"/>
  <cols>
    <col min="1" max="1" width="2.125" customWidth="1"/>
    <col min="2" max="2" width="2.625" customWidth="1"/>
    <col min="9" max="13" width="2.375" customWidth="1"/>
    <col min="16" max="18" width="0.875" customWidth="1"/>
    <col min="19" max="19" width="1.875" customWidth="1"/>
    <col min="20" max="24" width="2.375" customWidth="1"/>
    <col min="28" max="32" width="2.375" customWidth="1"/>
    <col min="35" max="41" width="1.875" customWidth="1"/>
    <col min="43" max="43" width="1.875" customWidth="1"/>
    <col min="53" max="53" width="3.5" bestFit="1" customWidth="1"/>
    <col min="65" max="65" width="2.5" customWidth="1"/>
    <col min="66" max="79" width="0" hidden="1" customWidth="1"/>
    <col min="90" max="90" width="5" bestFit="1" customWidth="1"/>
    <col min="121" max="121" width="10.375" customWidth="1"/>
  </cols>
  <sheetData>
    <row r="1" spans="1:121" ht="34.5" customHeight="1" thickBot="1">
      <c r="B1" t="s">
        <v>36</v>
      </c>
      <c r="AQ1" s="407" t="s">
        <v>725</v>
      </c>
      <c r="AR1" s="407"/>
      <c r="AS1" s="407"/>
      <c r="AT1" s="407"/>
      <c r="AU1" s="407"/>
      <c r="AV1" s="407"/>
      <c r="AW1" s="407"/>
      <c r="AX1" s="407"/>
      <c r="AY1" s="407"/>
      <c r="AZ1" s="407"/>
      <c r="BA1" s="407"/>
      <c r="BB1" s="407"/>
      <c r="BC1" s="407"/>
      <c r="BD1" s="407"/>
      <c r="BE1" s="407"/>
      <c r="BF1" s="407"/>
      <c r="BG1" s="407"/>
      <c r="BH1" s="407"/>
      <c r="BI1" s="407"/>
      <c r="BJ1" s="407"/>
      <c r="BK1" s="407"/>
      <c r="BL1" s="407"/>
      <c r="BM1" s="407"/>
      <c r="BN1" s="26"/>
      <c r="CB1" t="s">
        <v>36</v>
      </c>
      <c r="DQ1" s="191" t="s">
        <v>741</v>
      </c>
    </row>
    <row r="2" spans="1:121" ht="34.5" customHeight="1" thickBot="1">
      <c r="A2" s="157"/>
      <c r="B2" s="343" t="s">
        <v>27</v>
      </c>
      <c r="C2" s="294"/>
      <c r="D2" s="294"/>
      <c r="E2" s="294"/>
      <c r="F2" s="294"/>
      <c r="G2" s="294"/>
      <c r="H2" s="294"/>
      <c r="I2" s="294"/>
      <c r="J2" s="294"/>
      <c r="K2" s="294"/>
      <c r="L2" s="294"/>
      <c r="M2" s="294"/>
      <c r="N2" s="294"/>
      <c r="O2" s="294"/>
      <c r="P2" s="294"/>
      <c r="Q2" s="294"/>
      <c r="R2" s="294"/>
      <c r="S2" s="344"/>
      <c r="T2" s="256" t="s">
        <v>31</v>
      </c>
      <c r="U2" s="256"/>
      <c r="V2" s="256"/>
      <c r="W2" s="256"/>
      <c r="X2" s="256"/>
      <c r="Y2" s="256"/>
      <c r="Z2" s="256"/>
      <c r="AA2" s="402" t="s">
        <v>564</v>
      </c>
      <c r="AB2" s="402"/>
      <c r="AC2" s="402"/>
      <c r="AD2" s="402"/>
      <c r="AE2" s="402"/>
      <c r="AF2" s="402"/>
      <c r="AG2" s="402"/>
      <c r="AH2" s="402"/>
      <c r="AI2" s="294" t="s">
        <v>32</v>
      </c>
      <c r="AJ2" s="294"/>
      <c r="AK2" s="294"/>
      <c r="AL2" s="294"/>
      <c r="AM2" s="294"/>
      <c r="AN2" s="294"/>
      <c r="AO2" s="344"/>
      <c r="AQ2" s="62"/>
      <c r="AR2" s="62"/>
      <c r="AS2" s="62"/>
      <c r="AT2" s="62"/>
      <c r="AU2" s="62"/>
      <c r="AV2" s="62"/>
      <c r="AW2" s="62"/>
      <c r="AX2" s="62"/>
      <c r="AY2" s="62"/>
      <c r="AZ2" s="62"/>
      <c r="BA2" s="62"/>
      <c r="BB2" s="62"/>
      <c r="BC2" s="62"/>
      <c r="BD2" s="62"/>
      <c r="BE2" s="62"/>
      <c r="BF2" s="62"/>
      <c r="BG2" s="62"/>
      <c r="BH2" s="62"/>
      <c r="BI2" s="62"/>
      <c r="BJ2" s="62"/>
      <c r="BK2" s="62"/>
      <c r="BL2" s="62"/>
      <c r="BM2" s="62"/>
      <c r="CB2" s="343" t="s">
        <v>27</v>
      </c>
      <c r="CC2" s="294"/>
      <c r="CD2" s="294"/>
      <c r="CE2" s="294"/>
      <c r="CF2" s="294"/>
      <c r="CG2" s="294"/>
      <c r="CH2" s="294"/>
      <c r="CI2" s="294"/>
      <c r="CJ2" s="294"/>
      <c r="CK2" s="294"/>
      <c r="CL2" s="294"/>
      <c r="CM2" s="294"/>
      <c r="CN2" s="294"/>
      <c r="CO2" s="294"/>
      <c r="CP2" s="294"/>
      <c r="CQ2" s="294"/>
      <c r="CR2" s="294"/>
      <c r="CS2" s="344"/>
      <c r="CT2" s="256" t="s">
        <v>31</v>
      </c>
      <c r="CU2" s="256"/>
      <c r="CV2" s="256"/>
      <c r="CW2" s="256"/>
      <c r="CX2" s="256"/>
      <c r="CY2" s="256"/>
      <c r="CZ2" s="256"/>
      <c r="DA2" s="402" t="s">
        <v>564</v>
      </c>
      <c r="DB2" s="402"/>
      <c r="DC2" s="402"/>
      <c r="DD2" s="402"/>
      <c r="DE2" s="402"/>
      <c r="DF2" s="402"/>
      <c r="DG2" s="402"/>
      <c r="DH2" s="402"/>
      <c r="DI2" s="294" t="s">
        <v>32</v>
      </c>
      <c r="DJ2" s="294"/>
      <c r="DK2" s="294"/>
      <c r="DL2" s="294"/>
      <c r="DM2" s="294"/>
      <c r="DN2" s="294"/>
      <c r="DO2" s="344"/>
      <c r="DQ2" s="180" t="str">
        <f>IF(COUNTA(DQ3:DQ17)=0,"○","×")</f>
        <v>×</v>
      </c>
    </row>
    <row r="3" spans="1:121" ht="39" customHeight="1">
      <c r="A3" s="158"/>
      <c r="B3" s="390" t="str">
        <f>IF(①要望書１!Q57="","",①要望書１!Q57)</f>
        <v/>
      </c>
      <c r="C3" s="391"/>
      <c r="D3" s="391"/>
      <c r="E3" s="391"/>
      <c r="F3" s="391"/>
      <c r="G3" s="391"/>
      <c r="H3" s="391"/>
      <c r="I3" s="391"/>
      <c r="J3" s="391"/>
      <c r="K3" s="391"/>
      <c r="L3" s="391"/>
      <c r="M3" s="391"/>
      <c r="N3" s="391"/>
      <c r="O3" s="391"/>
      <c r="P3" s="391"/>
      <c r="Q3" s="391"/>
      <c r="R3" s="391"/>
      <c r="S3" s="392"/>
      <c r="T3" s="257" t="str">
        <f>IF(①要望書５!$A$3="","",SUMIF(①要望書５!$A$3:$A$68,"①",①要望書５!$I$3:$I$68))</f>
        <v/>
      </c>
      <c r="U3" s="258"/>
      <c r="V3" s="258"/>
      <c r="W3" s="258"/>
      <c r="X3" s="258"/>
      <c r="Y3" s="4"/>
      <c r="Z3" s="9" t="s">
        <v>2</v>
      </c>
      <c r="AA3" s="11" t="s">
        <v>35</v>
      </c>
      <c r="AB3" s="403"/>
      <c r="AC3" s="403"/>
      <c r="AD3" s="403"/>
      <c r="AE3" s="403"/>
      <c r="AF3" s="403"/>
      <c r="AG3" s="4"/>
      <c r="AH3" s="9" t="s">
        <v>34</v>
      </c>
      <c r="AI3" s="399"/>
      <c r="AJ3" s="400"/>
      <c r="AK3" s="400"/>
      <c r="AL3" s="400"/>
      <c r="AM3" s="400"/>
      <c r="AN3" s="400"/>
      <c r="AO3" s="401"/>
      <c r="AQ3" s="179"/>
      <c r="AR3" s="179"/>
      <c r="AS3" s="179"/>
      <c r="AT3" s="179"/>
      <c r="AU3" s="179"/>
      <c r="AV3" s="179"/>
      <c r="AW3" s="179"/>
      <c r="AX3" s="179"/>
      <c r="AY3" s="179"/>
      <c r="AZ3" s="179"/>
      <c r="BA3" s="179"/>
      <c r="BB3" s="179"/>
      <c r="BC3" s="179"/>
      <c r="BD3" s="179"/>
      <c r="BE3" s="179"/>
      <c r="BF3" s="179"/>
      <c r="BG3" s="179"/>
      <c r="BH3" s="179"/>
      <c r="BI3" s="179"/>
      <c r="BJ3" s="179"/>
      <c r="BK3" s="179"/>
      <c r="BL3" s="179"/>
      <c r="BM3" s="179"/>
      <c r="CB3" s="390" t="str">
        <f>IF(①要望書１!CI57="","",①要望書１!CI57)</f>
        <v>①生産方法等マニュアル作成</v>
      </c>
      <c r="CC3" s="391"/>
      <c r="CD3" s="391"/>
      <c r="CE3" s="391"/>
      <c r="CF3" s="391"/>
      <c r="CG3" s="391"/>
      <c r="CH3" s="391"/>
      <c r="CI3" s="391"/>
      <c r="CJ3" s="391"/>
      <c r="CK3" s="391"/>
      <c r="CL3" s="391"/>
      <c r="CM3" s="391"/>
      <c r="CN3" s="391"/>
      <c r="CO3" s="391"/>
      <c r="CP3" s="391"/>
      <c r="CQ3" s="391"/>
      <c r="CR3" s="391"/>
      <c r="CS3" s="392"/>
      <c r="CT3" s="257">
        <v>310844</v>
      </c>
      <c r="CU3" s="258"/>
      <c r="CV3" s="258"/>
      <c r="CW3" s="258"/>
      <c r="CX3" s="258"/>
      <c r="CY3" s="4"/>
      <c r="CZ3" s="9" t="s">
        <v>2</v>
      </c>
      <c r="DA3" s="11" t="s">
        <v>35</v>
      </c>
      <c r="DB3" s="258">
        <v>188000</v>
      </c>
      <c r="DC3" s="258"/>
      <c r="DD3" s="258"/>
      <c r="DE3" s="258"/>
      <c r="DF3" s="258"/>
      <c r="DG3" s="4"/>
      <c r="DH3" s="9" t="s">
        <v>34</v>
      </c>
      <c r="DI3" s="387"/>
      <c r="DJ3" s="388"/>
      <c r="DK3" s="388"/>
      <c r="DL3" s="388"/>
      <c r="DM3" s="388"/>
      <c r="DN3" s="388"/>
      <c r="DO3" s="389"/>
      <c r="DQ3" s="176" t="s">
        <v>740</v>
      </c>
    </row>
    <row r="4" spans="1:121" ht="34.5" customHeight="1">
      <c r="B4" s="390" t="str">
        <f>IF(①要望書１!Q58="","",①要望書１!Q58)</f>
        <v/>
      </c>
      <c r="C4" s="391"/>
      <c r="D4" s="391"/>
      <c r="E4" s="391"/>
      <c r="F4" s="391"/>
      <c r="G4" s="391"/>
      <c r="H4" s="391"/>
      <c r="I4" s="391"/>
      <c r="J4" s="391"/>
      <c r="K4" s="391"/>
      <c r="L4" s="391"/>
      <c r="M4" s="391"/>
      <c r="N4" s="391"/>
      <c r="O4" s="391"/>
      <c r="P4" s="391"/>
      <c r="Q4" s="391"/>
      <c r="R4" s="391"/>
      <c r="S4" s="392"/>
      <c r="T4" s="257" t="str">
        <f>IF(①要望書５!$A$3="","",SUMIF(①要望書５!$A$3:$A$68,"②",①要望書５!$I$3:$I$68))</f>
        <v/>
      </c>
      <c r="U4" s="258"/>
      <c r="V4" s="258"/>
      <c r="W4" s="258"/>
      <c r="X4" s="258"/>
      <c r="Y4" s="4"/>
      <c r="Z4" s="9" t="s">
        <v>2</v>
      </c>
      <c r="AA4" s="11" t="s">
        <v>35</v>
      </c>
      <c r="AB4" s="403"/>
      <c r="AC4" s="403"/>
      <c r="AD4" s="403"/>
      <c r="AE4" s="403"/>
      <c r="AF4" s="403"/>
      <c r="AG4" s="4"/>
      <c r="AH4" s="9" t="s">
        <v>34</v>
      </c>
      <c r="AI4" s="399"/>
      <c r="AJ4" s="400"/>
      <c r="AK4" s="400"/>
      <c r="AL4" s="400"/>
      <c r="AM4" s="400"/>
      <c r="AN4" s="400"/>
      <c r="AO4" s="401"/>
      <c r="AQ4" s="16"/>
      <c r="AR4" s="22"/>
      <c r="AS4" s="22"/>
      <c r="AT4" s="22"/>
      <c r="AU4" s="22"/>
      <c r="AV4" s="22"/>
      <c r="AW4" s="22"/>
      <c r="AX4" s="22"/>
      <c r="AY4" s="22"/>
      <c r="AZ4" s="22"/>
      <c r="BA4" s="22"/>
      <c r="BB4" s="22"/>
      <c r="BC4" s="22"/>
      <c r="BD4" s="22"/>
      <c r="BE4" s="22"/>
      <c r="BF4" s="22"/>
      <c r="BG4" s="22"/>
      <c r="BH4" s="22"/>
      <c r="BI4" s="22"/>
      <c r="BJ4" s="22"/>
      <c r="BK4" s="22"/>
      <c r="BL4" s="22"/>
      <c r="BM4" s="22"/>
      <c r="CB4" s="390" t="str">
        <f>IF(①要望書１!CI58="","",①要望書１!CI58)</f>
        <v>②ブランド化に向けたPR</v>
      </c>
      <c r="CC4" s="391"/>
      <c r="CD4" s="391"/>
      <c r="CE4" s="391"/>
      <c r="CF4" s="391"/>
      <c r="CG4" s="391"/>
      <c r="CH4" s="391"/>
      <c r="CI4" s="391"/>
      <c r="CJ4" s="391"/>
      <c r="CK4" s="391"/>
      <c r="CL4" s="391"/>
      <c r="CM4" s="391"/>
      <c r="CN4" s="391"/>
      <c r="CO4" s="391"/>
      <c r="CP4" s="391"/>
      <c r="CQ4" s="391"/>
      <c r="CR4" s="391"/>
      <c r="CS4" s="392"/>
      <c r="CT4" s="257">
        <v>500000</v>
      </c>
      <c r="CU4" s="258"/>
      <c r="CV4" s="258"/>
      <c r="CW4" s="258"/>
      <c r="CX4" s="258"/>
      <c r="CY4" s="4"/>
      <c r="CZ4" s="9" t="s">
        <v>2</v>
      </c>
      <c r="DA4" s="11" t="s">
        <v>35</v>
      </c>
      <c r="DB4" s="258">
        <v>460000</v>
      </c>
      <c r="DC4" s="258"/>
      <c r="DD4" s="258"/>
      <c r="DE4" s="258"/>
      <c r="DF4" s="258"/>
      <c r="DG4" s="4"/>
      <c r="DH4" s="9" t="s">
        <v>34</v>
      </c>
      <c r="DI4" s="387"/>
      <c r="DJ4" s="388"/>
      <c r="DK4" s="388"/>
      <c r="DL4" s="388"/>
      <c r="DM4" s="388"/>
      <c r="DN4" s="388"/>
      <c r="DO4" s="389"/>
      <c r="DQ4" s="34" t="s">
        <v>740</v>
      </c>
    </row>
    <row r="5" spans="1:121" ht="34.5" customHeight="1">
      <c r="B5" s="390" t="str">
        <f>IF(①要望書１!Q59="","",①要望書１!Q59)</f>
        <v/>
      </c>
      <c r="C5" s="391"/>
      <c r="D5" s="391"/>
      <c r="E5" s="391"/>
      <c r="F5" s="391"/>
      <c r="G5" s="391"/>
      <c r="H5" s="391"/>
      <c r="I5" s="391"/>
      <c r="J5" s="391"/>
      <c r="K5" s="391"/>
      <c r="L5" s="391"/>
      <c r="M5" s="391"/>
      <c r="N5" s="391"/>
      <c r="O5" s="391"/>
      <c r="P5" s="391"/>
      <c r="Q5" s="391"/>
      <c r="R5" s="391"/>
      <c r="S5" s="392"/>
      <c r="T5" s="257" t="str">
        <f>IF(①要望書５!$A$3="","",SUMIF(①要望書５!$A$3:$A$68,"③",①要望書５!$I$3:$I$68))</f>
        <v/>
      </c>
      <c r="U5" s="258"/>
      <c r="V5" s="258"/>
      <c r="W5" s="258"/>
      <c r="X5" s="258"/>
      <c r="Y5" s="3"/>
      <c r="Z5" s="8" t="s">
        <v>2</v>
      </c>
      <c r="AA5" s="11" t="s">
        <v>35</v>
      </c>
      <c r="AB5" s="403"/>
      <c r="AC5" s="403"/>
      <c r="AD5" s="403"/>
      <c r="AE5" s="403"/>
      <c r="AF5" s="403"/>
      <c r="AG5" s="3"/>
      <c r="AH5" s="9" t="s">
        <v>34</v>
      </c>
      <c r="AI5" s="399"/>
      <c r="AJ5" s="400"/>
      <c r="AK5" s="400"/>
      <c r="AL5" s="400"/>
      <c r="AM5" s="400"/>
      <c r="AN5" s="400"/>
      <c r="AO5" s="401"/>
      <c r="CB5" s="390" t="str">
        <f>IF(①要望書１!CI59="","",①要望書１!CI59)</f>
        <v/>
      </c>
      <c r="CC5" s="391"/>
      <c r="CD5" s="391"/>
      <c r="CE5" s="391"/>
      <c r="CF5" s="391"/>
      <c r="CG5" s="391"/>
      <c r="CH5" s="391"/>
      <c r="CI5" s="391"/>
      <c r="CJ5" s="391"/>
      <c r="CK5" s="391"/>
      <c r="CL5" s="391"/>
      <c r="CM5" s="391"/>
      <c r="CN5" s="391"/>
      <c r="CO5" s="391"/>
      <c r="CP5" s="391"/>
      <c r="CQ5" s="391"/>
      <c r="CR5" s="391"/>
      <c r="CS5" s="392"/>
      <c r="CT5" s="257"/>
      <c r="CU5" s="258"/>
      <c r="CV5" s="258"/>
      <c r="CW5" s="258"/>
      <c r="CX5" s="258"/>
      <c r="CY5" s="3"/>
      <c r="CZ5" s="8" t="s">
        <v>2</v>
      </c>
      <c r="DA5" s="11" t="s">
        <v>35</v>
      </c>
      <c r="DB5" s="258"/>
      <c r="DC5" s="258"/>
      <c r="DD5" s="258"/>
      <c r="DE5" s="258"/>
      <c r="DF5" s="258"/>
      <c r="DG5" s="3"/>
      <c r="DH5" s="9" t="s">
        <v>34</v>
      </c>
      <c r="DI5" s="387"/>
      <c r="DJ5" s="388"/>
      <c r="DK5" s="388"/>
      <c r="DL5" s="388"/>
      <c r="DM5" s="388"/>
      <c r="DN5" s="388"/>
      <c r="DO5" s="389"/>
      <c r="DQ5" s="34" t="s">
        <v>740</v>
      </c>
    </row>
    <row r="6" spans="1:121" ht="34.5" customHeight="1">
      <c r="B6" s="390" t="str">
        <f>IF(①要望書１!Q60="","",①要望書１!Q60)</f>
        <v/>
      </c>
      <c r="C6" s="391"/>
      <c r="D6" s="391"/>
      <c r="E6" s="391"/>
      <c r="F6" s="391"/>
      <c r="G6" s="391"/>
      <c r="H6" s="391"/>
      <c r="I6" s="391"/>
      <c r="J6" s="391"/>
      <c r="K6" s="391"/>
      <c r="L6" s="391"/>
      <c r="M6" s="391"/>
      <c r="N6" s="391"/>
      <c r="O6" s="391"/>
      <c r="P6" s="391"/>
      <c r="Q6" s="391"/>
      <c r="R6" s="391"/>
      <c r="S6" s="392"/>
      <c r="T6" s="257" t="str">
        <f>IF(①要望書５!$A$3="","",SUMIF(①要望書５!$A$3:$A$68,"④",①要望書５!$I$3:$I$68))</f>
        <v/>
      </c>
      <c r="U6" s="258"/>
      <c r="V6" s="258"/>
      <c r="W6" s="258"/>
      <c r="X6" s="258"/>
      <c r="Y6" s="3"/>
      <c r="Z6" s="8" t="s">
        <v>2</v>
      </c>
      <c r="AA6" s="10" t="s">
        <v>35</v>
      </c>
      <c r="AB6" s="403"/>
      <c r="AC6" s="403"/>
      <c r="AD6" s="403"/>
      <c r="AE6" s="403"/>
      <c r="AF6" s="403"/>
      <c r="AG6" s="3"/>
      <c r="AH6" s="8" t="s">
        <v>34</v>
      </c>
      <c r="AI6" s="399"/>
      <c r="AJ6" s="400"/>
      <c r="AK6" s="400"/>
      <c r="AL6" s="400"/>
      <c r="AM6" s="400"/>
      <c r="AN6" s="400"/>
      <c r="AO6" s="401"/>
      <c r="AQ6" s="178"/>
      <c r="AR6" s="72"/>
      <c r="AS6" s="72"/>
      <c r="AT6" s="72"/>
      <c r="AU6" s="72"/>
      <c r="AV6" s="72"/>
      <c r="AW6" s="72"/>
      <c r="AX6" s="72"/>
      <c r="AY6" s="72"/>
      <c r="AZ6" s="72"/>
      <c r="BA6" s="72"/>
      <c r="BB6" s="72"/>
      <c r="BC6" s="72"/>
      <c r="BD6" s="72"/>
      <c r="BE6" s="72"/>
      <c r="BF6" s="72"/>
      <c r="BG6" s="72"/>
      <c r="BH6" s="72"/>
      <c r="BI6" s="72"/>
      <c r="BJ6" s="72"/>
      <c r="BK6" s="72"/>
      <c r="BL6" s="72"/>
      <c r="BM6" s="72"/>
      <c r="CB6" s="390" t="str">
        <f>IF(①要望書１!CI60="","",①要望書１!CI60)</f>
        <v/>
      </c>
      <c r="CC6" s="391"/>
      <c r="CD6" s="391"/>
      <c r="CE6" s="391"/>
      <c r="CF6" s="391"/>
      <c r="CG6" s="391"/>
      <c r="CH6" s="391"/>
      <c r="CI6" s="391"/>
      <c r="CJ6" s="391"/>
      <c r="CK6" s="391"/>
      <c r="CL6" s="391"/>
      <c r="CM6" s="391"/>
      <c r="CN6" s="391"/>
      <c r="CO6" s="391"/>
      <c r="CP6" s="391"/>
      <c r="CQ6" s="391"/>
      <c r="CR6" s="391"/>
      <c r="CS6" s="392"/>
      <c r="CT6" s="257"/>
      <c r="CU6" s="258"/>
      <c r="CV6" s="258"/>
      <c r="CW6" s="258"/>
      <c r="CX6" s="258"/>
      <c r="CY6" s="3"/>
      <c r="CZ6" s="8" t="s">
        <v>2</v>
      </c>
      <c r="DA6" s="10" t="s">
        <v>35</v>
      </c>
      <c r="DB6" s="258"/>
      <c r="DC6" s="258"/>
      <c r="DD6" s="258"/>
      <c r="DE6" s="258"/>
      <c r="DF6" s="258"/>
      <c r="DG6" s="3"/>
      <c r="DH6" s="8" t="s">
        <v>34</v>
      </c>
      <c r="DI6" s="387"/>
      <c r="DJ6" s="388"/>
      <c r="DK6" s="388"/>
      <c r="DL6" s="388"/>
      <c r="DM6" s="388"/>
      <c r="DN6" s="388"/>
      <c r="DO6" s="389"/>
      <c r="DQ6" s="34" t="s">
        <v>740</v>
      </c>
    </row>
    <row r="7" spans="1:121" ht="34.5" customHeight="1">
      <c r="B7" s="390" t="str">
        <f>IF(①要望書１!Q61="","",①要望書１!Q61)</f>
        <v/>
      </c>
      <c r="C7" s="391"/>
      <c r="D7" s="391"/>
      <c r="E7" s="391"/>
      <c r="F7" s="391"/>
      <c r="G7" s="391"/>
      <c r="H7" s="391"/>
      <c r="I7" s="391"/>
      <c r="J7" s="391"/>
      <c r="K7" s="391"/>
      <c r="L7" s="391"/>
      <c r="M7" s="391"/>
      <c r="N7" s="391"/>
      <c r="O7" s="391"/>
      <c r="P7" s="391"/>
      <c r="Q7" s="391"/>
      <c r="R7" s="391"/>
      <c r="S7" s="392"/>
      <c r="T7" s="257" t="str">
        <f>IF(①要望書５!$A$3="","",SUMIF(①要望書５!$A$3:$A$68,"⑤",①要望書５!$I$3:$I$68))</f>
        <v/>
      </c>
      <c r="U7" s="258"/>
      <c r="V7" s="258"/>
      <c r="W7" s="258"/>
      <c r="X7" s="258"/>
      <c r="Y7" s="3"/>
      <c r="Z7" s="8" t="s">
        <v>2</v>
      </c>
      <c r="AA7" s="10" t="s">
        <v>35</v>
      </c>
      <c r="AB7" s="403"/>
      <c r="AC7" s="403"/>
      <c r="AD7" s="403"/>
      <c r="AE7" s="403"/>
      <c r="AF7" s="403"/>
      <c r="AG7" s="3"/>
      <c r="AH7" s="8" t="s">
        <v>34</v>
      </c>
      <c r="AI7" s="399"/>
      <c r="AJ7" s="400"/>
      <c r="AK7" s="400"/>
      <c r="AL7" s="400"/>
      <c r="AM7" s="400"/>
      <c r="AN7" s="400"/>
      <c r="AO7" s="401"/>
      <c r="AQ7" s="408"/>
      <c r="AR7" s="408"/>
      <c r="AS7" s="408"/>
      <c r="AT7" s="408"/>
      <c r="AU7" s="408"/>
      <c r="AV7" s="408"/>
      <c r="AW7" s="408"/>
      <c r="AX7" s="408"/>
      <c r="AY7" s="408"/>
      <c r="AZ7" s="408"/>
      <c r="BA7" s="408"/>
      <c r="BB7" s="408"/>
      <c r="BC7" s="408"/>
      <c r="BD7" s="408"/>
      <c r="BE7" s="408"/>
      <c r="BF7" s="408"/>
      <c r="BG7" s="408"/>
      <c r="BH7" s="408"/>
      <c r="BI7" s="408"/>
      <c r="BJ7" s="408"/>
      <c r="BK7" s="408"/>
      <c r="BL7" s="408"/>
      <c r="BM7" s="408"/>
      <c r="CB7" s="390" t="str">
        <f>IF(①要望書１!CI61="","",①要望書１!CI61)</f>
        <v/>
      </c>
      <c r="CC7" s="391"/>
      <c r="CD7" s="391"/>
      <c r="CE7" s="391"/>
      <c r="CF7" s="391"/>
      <c r="CG7" s="391"/>
      <c r="CH7" s="391"/>
      <c r="CI7" s="391"/>
      <c r="CJ7" s="391"/>
      <c r="CK7" s="391"/>
      <c r="CL7" s="391"/>
      <c r="CM7" s="391"/>
      <c r="CN7" s="391"/>
      <c r="CO7" s="391"/>
      <c r="CP7" s="391"/>
      <c r="CQ7" s="391"/>
      <c r="CR7" s="391"/>
      <c r="CS7" s="392"/>
      <c r="CT7" s="257"/>
      <c r="CU7" s="258"/>
      <c r="CV7" s="258"/>
      <c r="CW7" s="258"/>
      <c r="CX7" s="258"/>
      <c r="CY7" s="3"/>
      <c r="CZ7" s="8" t="s">
        <v>2</v>
      </c>
      <c r="DA7" s="10" t="s">
        <v>35</v>
      </c>
      <c r="DB7" s="258"/>
      <c r="DC7" s="258"/>
      <c r="DD7" s="258"/>
      <c r="DE7" s="258"/>
      <c r="DF7" s="258"/>
      <c r="DG7" s="3"/>
      <c r="DH7" s="8" t="s">
        <v>34</v>
      </c>
      <c r="DI7" s="387"/>
      <c r="DJ7" s="388"/>
      <c r="DK7" s="388"/>
      <c r="DL7" s="388"/>
      <c r="DM7" s="388"/>
      <c r="DN7" s="388"/>
      <c r="DO7" s="389"/>
      <c r="DQ7" s="34" t="s">
        <v>740</v>
      </c>
    </row>
    <row r="8" spans="1:121" ht="34.5" customHeight="1">
      <c r="B8" s="343" t="s">
        <v>3</v>
      </c>
      <c r="C8" s="294"/>
      <c r="D8" s="294"/>
      <c r="E8" s="294"/>
      <c r="F8" s="294"/>
      <c r="G8" s="294"/>
      <c r="H8" s="294"/>
      <c r="I8" s="294"/>
      <c r="J8" s="294"/>
      <c r="K8" s="294"/>
      <c r="L8" s="294"/>
      <c r="M8" s="294"/>
      <c r="N8" s="294"/>
      <c r="O8" s="294"/>
      <c r="P8" s="294"/>
      <c r="Q8" s="294"/>
      <c r="R8" s="294"/>
      <c r="S8" s="344"/>
      <c r="T8" s="257" t="str">
        <f>IF(T3="","",SUM(T3:X7))</f>
        <v/>
      </c>
      <c r="U8" s="258"/>
      <c r="V8" s="258"/>
      <c r="W8" s="258"/>
      <c r="X8" s="258"/>
      <c r="Y8" s="3"/>
      <c r="Z8" s="8" t="s">
        <v>2</v>
      </c>
      <c r="AA8" s="10" t="s">
        <v>35</v>
      </c>
      <c r="AB8" s="258" t="str">
        <f>IF(AB3="","",SUM(AB3:AF7))</f>
        <v/>
      </c>
      <c r="AC8" s="258"/>
      <c r="AD8" s="258"/>
      <c r="AE8" s="258"/>
      <c r="AF8" s="258"/>
      <c r="AG8" s="3"/>
      <c r="AH8" s="8" t="s">
        <v>34</v>
      </c>
      <c r="AI8" s="399"/>
      <c r="AJ8" s="400"/>
      <c r="AK8" s="400"/>
      <c r="AL8" s="400"/>
      <c r="AM8" s="400"/>
      <c r="AN8" s="400"/>
      <c r="AO8" s="401"/>
      <c r="AQ8" s="26"/>
      <c r="AR8" s="26"/>
      <c r="AS8" s="26"/>
      <c r="AT8" s="26"/>
      <c r="AU8" s="26"/>
      <c r="AV8" s="26"/>
      <c r="AW8" s="26"/>
      <c r="AX8" s="26"/>
      <c r="AY8" s="26"/>
      <c r="AZ8" s="26"/>
      <c r="BA8" s="26"/>
      <c r="BB8" s="26"/>
      <c r="BC8" s="26"/>
      <c r="BD8" s="26"/>
      <c r="BE8" s="26"/>
      <c r="BF8" s="26"/>
      <c r="BG8" s="26"/>
      <c r="BH8" s="26"/>
      <c r="BI8" s="26"/>
      <c r="BJ8" s="26"/>
      <c r="BK8" s="26"/>
      <c r="BL8" s="26"/>
      <c r="BM8" s="26"/>
      <c r="CB8" s="1"/>
      <c r="CC8" s="294" t="s">
        <v>3</v>
      </c>
      <c r="CD8" s="294"/>
      <c r="CE8" s="294"/>
      <c r="CF8" s="294"/>
      <c r="CG8" s="294"/>
      <c r="CH8" s="294"/>
      <c r="CI8" s="294"/>
      <c r="CJ8" s="294"/>
      <c r="CK8" s="294"/>
      <c r="CL8" s="294"/>
      <c r="CM8" s="294"/>
      <c r="CN8" s="294"/>
      <c r="CO8" s="294"/>
      <c r="CP8" s="294"/>
      <c r="CQ8" s="294"/>
      <c r="CR8" s="294"/>
      <c r="CS8" s="344"/>
      <c r="CT8" s="257">
        <f>IF(CT3="","",SUM(CT3:CX7))</f>
        <v>810844</v>
      </c>
      <c r="CU8" s="258"/>
      <c r="CV8" s="258"/>
      <c r="CW8" s="258"/>
      <c r="CX8" s="258"/>
      <c r="CY8" s="3"/>
      <c r="CZ8" s="8" t="s">
        <v>2</v>
      </c>
      <c r="DA8" s="10" t="s">
        <v>35</v>
      </c>
      <c r="DB8" s="258">
        <v>648000</v>
      </c>
      <c r="DC8" s="258"/>
      <c r="DD8" s="258"/>
      <c r="DE8" s="258"/>
      <c r="DF8" s="258"/>
      <c r="DG8" s="3"/>
      <c r="DH8" s="8" t="s">
        <v>34</v>
      </c>
      <c r="DI8" s="387"/>
      <c r="DJ8" s="388"/>
      <c r="DK8" s="388"/>
      <c r="DL8" s="388"/>
      <c r="DM8" s="388"/>
      <c r="DN8" s="388"/>
      <c r="DO8" s="389"/>
      <c r="DQ8" s="34" t="s">
        <v>740</v>
      </c>
    </row>
    <row r="9" spans="1:121" ht="34.5" customHeight="1">
      <c r="AQ9" s="26"/>
      <c r="AR9" s="26"/>
      <c r="AS9" s="26"/>
      <c r="AT9" s="26"/>
      <c r="AU9" s="26"/>
      <c r="AV9" s="26"/>
      <c r="AW9" s="26"/>
      <c r="AX9" s="26"/>
      <c r="AY9" s="26"/>
      <c r="AZ9" s="26"/>
      <c r="BA9" s="26"/>
      <c r="BB9" s="26"/>
      <c r="BC9" s="26"/>
      <c r="BD9" s="26"/>
      <c r="BE9" s="26"/>
      <c r="BF9" s="26"/>
      <c r="BG9" s="26"/>
      <c r="BH9" s="26"/>
      <c r="BI9" s="26"/>
      <c r="BJ9" s="26"/>
      <c r="BK9" s="26"/>
      <c r="BL9" s="26"/>
      <c r="BM9" s="26"/>
      <c r="DQ9" s="37"/>
    </row>
    <row r="10" spans="1:121" ht="34.5" customHeight="1">
      <c r="B10" t="s">
        <v>37</v>
      </c>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CB10" t="s">
        <v>37</v>
      </c>
      <c r="DQ10" s="37"/>
    </row>
    <row r="11" spans="1:121" ht="34.5" customHeight="1">
      <c r="B11" s="343" t="s">
        <v>0</v>
      </c>
      <c r="C11" s="294"/>
      <c r="D11" s="294"/>
      <c r="E11" s="294"/>
      <c r="F11" s="294"/>
      <c r="G11" s="294"/>
      <c r="H11" s="344"/>
      <c r="I11" s="343" t="s">
        <v>33</v>
      </c>
      <c r="J11" s="294"/>
      <c r="K11" s="294"/>
      <c r="L11" s="294"/>
      <c r="M11" s="294"/>
      <c r="N11" s="294"/>
      <c r="O11" s="344"/>
      <c r="P11" s="294" t="s">
        <v>32</v>
      </c>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344"/>
      <c r="CB11" s="343" t="s">
        <v>0</v>
      </c>
      <c r="CC11" s="294"/>
      <c r="CD11" s="294"/>
      <c r="CE11" s="294"/>
      <c r="CF11" s="294"/>
      <c r="CG11" s="294"/>
      <c r="CH11" s="344"/>
      <c r="CI11" s="343" t="s">
        <v>33</v>
      </c>
      <c r="CJ11" s="294"/>
      <c r="CK11" s="294"/>
      <c r="CL11" s="294"/>
      <c r="CM11" s="294"/>
      <c r="CN11" s="294"/>
      <c r="CO11" s="344"/>
      <c r="CP11" s="294" t="s">
        <v>32</v>
      </c>
      <c r="CQ11" s="294"/>
      <c r="CR11" s="294"/>
      <c r="CS11" s="294"/>
      <c r="CT11" s="294"/>
      <c r="CU11" s="294"/>
      <c r="CV11" s="294"/>
      <c r="CW11" s="294"/>
      <c r="CX11" s="294"/>
      <c r="CY11" s="294"/>
      <c r="CZ11" s="294"/>
      <c r="DA11" s="294"/>
      <c r="DB11" s="294"/>
      <c r="DC11" s="294"/>
      <c r="DD11" s="294"/>
      <c r="DE11" s="294"/>
      <c r="DF11" s="294"/>
      <c r="DG11" s="294"/>
      <c r="DH11" s="294"/>
      <c r="DI11" s="294"/>
      <c r="DJ11" s="294"/>
      <c r="DK11" s="294"/>
      <c r="DL11" s="294"/>
      <c r="DM11" s="294"/>
      <c r="DN11" s="294"/>
      <c r="DO11" s="344"/>
      <c r="DQ11" s="37"/>
    </row>
    <row r="12" spans="1:121" ht="34.5" customHeight="1">
      <c r="B12" s="343" t="s">
        <v>1</v>
      </c>
      <c r="C12" s="294"/>
      <c r="D12" s="294"/>
      <c r="E12" s="294"/>
      <c r="F12" s="294"/>
      <c r="G12" s="294"/>
      <c r="H12" s="344"/>
      <c r="I12" s="257" t="str">
        <f>IF(AB8="","",AB8)</f>
        <v/>
      </c>
      <c r="J12" s="258"/>
      <c r="K12" s="258"/>
      <c r="L12" s="258"/>
      <c r="M12" s="258"/>
      <c r="N12" s="3"/>
      <c r="O12" s="8" t="s">
        <v>2</v>
      </c>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1"/>
      <c r="CB12" s="343" t="s">
        <v>1</v>
      </c>
      <c r="CC12" s="294"/>
      <c r="CD12" s="294"/>
      <c r="CE12" s="294"/>
      <c r="CF12" s="294"/>
      <c r="CG12" s="294"/>
      <c r="CH12" s="344"/>
      <c r="CI12" s="257">
        <f>IF(DB8="","",DB8)</f>
        <v>648000</v>
      </c>
      <c r="CJ12" s="258"/>
      <c r="CK12" s="258"/>
      <c r="CL12" s="258"/>
      <c r="CM12" s="258"/>
      <c r="CN12" s="3"/>
      <c r="CO12" s="8" t="s">
        <v>2</v>
      </c>
      <c r="CP12" s="388"/>
      <c r="CQ12" s="388"/>
      <c r="CR12" s="388"/>
      <c r="CS12" s="388"/>
      <c r="CT12" s="388"/>
      <c r="CU12" s="388"/>
      <c r="CV12" s="388"/>
      <c r="CW12" s="388"/>
      <c r="CX12" s="388"/>
      <c r="CY12" s="388"/>
      <c r="CZ12" s="388"/>
      <c r="DA12" s="388"/>
      <c r="DB12" s="388"/>
      <c r="DC12" s="388"/>
      <c r="DD12" s="388"/>
      <c r="DE12" s="388"/>
      <c r="DF12" s="388"/>
      <c r="DG12" s="388"/>
      <c r="DH12" s="388"/>
      <c r="DI12" s="388"/>
      <c r="DJ12" s="388"/>
      <c r="DK12" s="388"/>
      <c r="DL12" s="388"/>
      <c r="DM12" s="388"/>
      <c r="DN12" s="388"/>
      <c r="DO12" s="389"/>
      <c r="DQ12" s="34" t="s">
        <v>740</v>
      </c>
    </row>
    <row r="13" spans="1:121" ht="34.5" customHeight="1">
      <c r="B13" s="343" t="s">
        <v>38</v>
      </c>
      <c r="C13" s="294"/>
      <c r="D13" s="294"/>
      <c r="E13" s="294"/>
      <c r="F13" s="294"/>
      <c r="G13" s="294"/>
      <c r="H13" s="344"/>
      <c r="I13" s="404"/>
      <c r="J13" s="403"/>
      <c r="K13" s="403"/>
      <c r="L13" s="403"/>
      <c r="M13" s="403"/>
      <c r="N13" s="3"/>
      <c r="O13" s="8" t="s">
        <v>2</v>
      </c>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1"/>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CB13" s="343" t="s">
        <v>38</v>
      </c>
      <c r="CC13" s="294"/>
      <c r="CD13" s="294"/>
      <c r="CE13" s="294"/>
      <c r="CF13" s="294"/>
      <c r="CG13" s="294"/>
      <c r="CH13" s="344"/>
      <c r="CI13" s="257"/>
      <c r="CJ13" s="258"/>
      <c r="CK13" s="258"/>
      <c r="CL13" s="258"/>
      <c r="CM13" s="258"/>
      <c r="CN13" s="3"/>
      <c r="CO13" s="8" t="s">
        <v>2</v>
      </c>
      <c r="CP13" s="388" t="s">
        <v>699</v>
      </c>
      <c r="CQ13" s="388"/>
      <c r="CR13" s="388"/>
      <c r="CS13" s="388"/>
      <c r="CT13" s="388"/>
      <c r="CU13" s="388"/>
      <c r="CV13" s="388"/>
      <c r="CW13" s="388"/>
      <c r="CX13" s="388"/>
      <c r="CY13" s="388"/>
      <c r="CZ13" s="388"/>
      <c r="DA13" s="388"/>
      <c r="DB13" s="388"/>
      <c r="DC13" s="388"/>
      <c r="DD13" s="388"/>
      <c r="DE13" s="388"/>
      <c r="DF13" s="388"/>
      <c r="DG13" s="388"/>
      <c r="DH13" s="388"/>
      <c r="DI13" s="388"/>
      <c r="DJ13" s="388"/>
      <c r="DK13" s="388"/>
      <c r="DL13" s="388"/>
      <c r="DM13" s="388"/>
      <c r="DN13" s="388"/>
      <c r="DO13" s="389"/>
      <c r="DQ13" s="34" t="s">
        <v>740</v>
      </c>
    </row>
    <row r="14" spans="1:121" ht="34.5" customHeight="1">
      <c r="B14" s="343" t="s">
        <v>39</v>
      </c>
      <c r="C14" s="294"/>
      <c r="D14" s="294"/>
      <c r="E14" s="294"/>
      <c r="F14" s="294"/>
      <c r="G14" s="294"/>
      <c r="H14" s="344"/>
      <c r="I14" s="404"/>
      <c r="J14" s="403"/>
      <c r="K14" s="403"/>
      <c r="L14" s="403"/>
      <c r="M14" s="403"/>
      <c r="N14" s="3"/>
      <c r="O14" s="8" t="s">
        <v>2</v>
      </c>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1"/>
      <c r="AQ14" s="7"/>
      <c r="AR14" s="7"/>
      <c r="AS14" s="7"/>
      <c r="AT14" s="7"/>
      <c r="AU14" s="7"/>
      <c r="AV14" s="7"/>
      <c r="AW14" s="7"/>
      <c r="AX14" s="7"/>
      <c r="AY14" s="7"/>
      <c r="AZ14" s="7"/>
      <c r="BA14" s="7"/>
      <c r="BB14" s="7"/>
      <c r="BC14" s="7"/>
      <c r="BD14" s="7"/>
      <c r="BE14" s="7"/>
      <c r="BF14" s="7"/>
      <c r="BG14" s="7"/>
      <c r="BH14" s="7"/>
      <c r="BI14" s="7"/>
      <c r="BJ14" s="7"/>
      <c r="BK14" s="7"/>
      <c r="BL14" s="7"/>
      <c r="BM14" s="7"/>
      <c r="CB14" s="343" t="s">
        <v>39</v>
      </c>
      <c r="CC14" s="294"/>
      <c r="CD14" s="294"/>
      <c r="CE14" s="294"/>
      <c r="CF14" s="294"/>
      <c r="CG14" s="294"/>
      <c r="CH14" s="344"/>
      <c r="CI14" s="257"/>
      <c r="CJ14" s="258"/>
      <c r="CK14" s="258"/>
      <c r="CL14" s="258"/>
      <c r="CM14" s="258"/>
      <c r="CN14" s="3"/>
      <c r="CO14" s="8" t="s">
        <v>2</v>
      </c>
      <c r="CP14" s="388" t="s">
        <v>700</v>
      </c>
      <c r="CQ14" s="388"/>
      <c r="CR14" s="388"/>
      <c r="CS14" s="388"/>
      <c r="CT14" s="388"/>
      <c r="CU14" s="388"/>
      <c r="CV14" s="388"/>
      <c r="CW14" s="388"/>
      <c r="CX14" s="388"/>
      <c r="CY14" s="388"/>
      <c r="CZ14" s="388"/>
      <c r="DA14" s="388"/>
      <c r="DB14" s="388"/>
      <c r="DC14" s="388"/>
      <c r="DD14" s="388"/>
      <c r="DE14" s="388"/>
      <c r="DF14" s="388"/>
      <c r="DG14" s="388"/>
      <c r="DH14" s="388"/>
      <c r="DI14" s="388"/>
      <c r="DJ14" s="388"/>
      <c r="DK14" s="388"/>
      <c r="DL14" s="388"/>
      <c r="DM14" s="388"/>
      <c r="DN14" s="388"/>
      <c r="DO14" s="389"/>
      <c r="DQ14" s="34" t="s">
        <v>740</v>
      </c>
    </row>
    <row r="15" spans="1:121" ht="34.5" customHeight="1">
      <c r="B15" s="343" t="s">
        <v>40</v>
      </c>
      <c r="C15" s="294"/>
      <c r="D15" s="294"/>
      <c r="E15" s="294"/>
      <c r="F15" s="294"/>
      <c r="G15" s="294"/>
      <c r="H15" s="344"/>
      <c r="I15" s="257" t="str">
        <f>IFERROR(T8-AB8-I13-I14-I16,"")</f>
        <v/>
      </c>
      <c r="J15" s="258"/>
      <c r="K15" s="258"/>
      <c r="L15" s="258"/>
      <c r="M15" s="258"/>
      <c r="N15" s="3"/>
      <c r="O15" s="8" t="s">
        <v>2</v>
      </c>
      <c r="P15" s="399"/>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1"/>
      <c r="CB15" s="343" t="s">
        <v>40</v>
      </c>
      <c r="CC15" s="294"/>
      <c r="CD15" s="294"/>
      <c r="CE15" s="294"/>
      <c r="CF15" s="294"/>
      <c r="CG15" s="294"/>
      <c r="CH15" s="344"/>
      <c r="CI15" s="257">
        <v>162844</v>
      </c>
      <c r="CJ15" s="258"/>
      <c r="CK15" s="258"/>
      <c r="CL15" s="258"/>
      <c r="CM15" s="258"/>
      <c r="CN15" s="3"/>
      <c r="CO15" s="8" t="s">
        <v>2</v>
      </c>
      <c r="CP15" s="388" t="s">
        <v>860</v>
      </c>
      <c r="CQ15" s="388"/>
      <c r="CR15" s="388"/>
      <c r="CS15" s="388"/>
      <c r="CT15" s="388"/>
      <c r="CU15" s="388"/>
      <c r="CV15" s="388"/>
      <c r="CW15" s="388"/>
      <c r="CX15" s="388"/>
      <c r="CY15" s="388"/>
      <c r="CZ15" s="388"/>
      <c r="DA15" s="388"/>
      <c r="DB15" s="388"/>
      <c r="DC15" s="388"/>
      <c r="DD15" s="388"/>
      <c r="DE15" s="388"/>
      <c r="DF15" s="388"/>
      <c r="DG15" s="388"/>
      <c r="DH15" s="388"/>
      <c r="DI15" s="388"/>
      <c r="DJ15" s="388"/>
      <c r="DK15" s="388"/>
      <c r="DL15" s="388"/>
      <c r="DM15" s="388"/>
      <c r="DN15" s="388"/>
      <c r="DO15" s="389"/>
      <c r="DQ15" s="34" t="s">
        <v>740</v>
      </c>
    </row>
    <row r="16" spans="1:121" ht="34.5" customHeight="1">
      <c r="B16" s="343" t="s">
        <v>41</v>
      </c>
      <c r="C16" s="294"/>
      <c r="D16" s="294"/>
      <c r="E16" s="294"/>
      <c r="F16" s="294"/>
      <c r="G16" s="294"/>
      <c r="H16" s="344"/>
      <c r="I16" s="404"/>
      <c r="J16" s="403"/>
      <c r="K16" s="403"/>
      <c r="L16" s="403"/>
      <c r="M16" s="403"/>
      <c r="N16" s="3"/>
      <c r="O16" s="8" t="s">
        <v>2</v>
      </c>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1"/>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CB16" s="343" t="s">
        <v>41</v>
      </c>
      <c r="CC16" s="294"/>
      <c r="CD16" s="294"/>
      <c r="CE16" s="294"/>
      <c r="CF16" s="294"/>
      <c r="CG16" s="294"/>
      <c r="CH16" s="344"/>
      <c r="CI16" s="257"/>
      <c r="CJ16" s="258"/>
      <c r="CK16" s="258"/>
      <c r="CL16" s="258"/>
      <c r="CM16" s="258"/>
      <c r="CN16" s="3"/>
      <c r="CO16" s="8" t="s">
        <v>2</v>
      </c>
      <c r="CP16" s="388" t="s">
        <v>702</v>
      </c>
      <c r="CQ16" s="388"/>
      <c r="CR16" s="388"/>
      <c r="CS16" s="388"/>
      <c r="CT16" s="388"/>
      <c r="CU16" s="388"/>
      <c r="CV16" s="388"/>
      <c r="CW16" s="388"/>
      <c r="CX16" s="388"/>
      <c r="CY16" s="388"/>
      <c r="CZ16" s="388"/>
      <c r="DA16" s="388"/>
      <c r="DB16" s="388"/>
      <c r="DC16" s="388"/>
      <c r="DD16" s="388"/>
      <c r="DE16" s="388"/>
      <c r="DF16" s="388"/>
      <c r="DG16" s="388"/>
      <c r="DH16" s="388"/>
      <c r="DI16" s="388"/>
      <c r="DJ16" s="388"/>
      <c r="DK16" s="388"/>
      <c r="DL16" s="388"/>
      <c r="DM16" s="388"/>
      <c r="DN16" s="388"/>
      <c r="DO16" s="389"/>
      <c r="DQ16" s="34" t="s">
        <v>740</v>
      </c>
    </row>
    <row r="17" spans="2:121" ht="34.5" customHeight="1">
      <c r="B17" s="393" t="s">
        <v>3</v>
      </c>
      <c r="C17" s="281"/>
      <c r="D17" s="281"/>
      <c r="E17" s="281"/>
      <c r="F17" s="281"/>
      <c r="G17" s="281"/>
      <c r="H17" s="394"/>
      <c r="I17" s="395" t="str">
        <f>IF(I12="","",SUM(I12:M16))</f>
        <v/>
      </c>
      <c r="J17" s="396"/>
      <c r="K17" s="396"/>
      <c r="L17" s="396"/>
      <c r="M17" s="396"/>
      <c r="N17" s="5"/>
      <c r="O17" s="12" t="s">
        <v>2</v>
      </c>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405"/>
      <c r="AO17" s="406"/>
      <c r="CB17" s="393" t="s">
        <v>3</v>
      </c>
      <c r="CC17" s="281"/>
      <c r="CD17" s="281"/>
      <c r="CE17" s="281"/>
      <c r="CF17" s="281"/>
      <c r="CG17" s="281"/>
      <c r="CH17" s="394"/>
      <c r="CI17" s="395">
        <f>IF(CI12="","",SUM(CI12:CM16))</f>
        <v>810844</v>
      </c>
      <c r="CJ17" s="396"/>
      <c r="CK17" s="396"/>
      <c r="CL17" s="396"/>
      <c r="CM17" s="396"/>
      <c r="CN17" s="5"/>
      <c r="CO17" s="12" t="s">
        <v>2</v>
      </c>
      <c r="CP17" s="397"/>
      <c r="CQ17" s="397"/>
      <c r="CR17" s="397"/>
      <c r="CS17" s="397"/>
      <c r="CT17" s="397"/>
      <c r="CU17" s="397"/>
      <c r="CV17" s="397"/>
      <c r="CW17" s="397"/>
      <c r="CX17" s="397"/>
      <c r="CY17" s="397"/>
      <c r="CZ17" s="397"/>
      <c r="DA17" s="397"/>
      <c r="DB17" s="397"/>
      <c r="DC17" s="397"/>
      <c r="DD17" s="397"/>
      <c r="DE17" s="397"/>
      <c r="DF17" s="397"/>
      <c r="DG17" s="397"/>
      <c r="DH17" s="397"/>
      <c r="DI17" s="397"/>
      <c r="DJ17" s="397"/>
      <c r="DK17" s="397"/>
      <c r="DL17" s="397"/>
      <c r="DM17" s="397"/>
      <c r="DN17" s="397"/>
      <c r="DO17" s="398"/>
      <c r="DQ17" s="34" t="s">
        <v>740</v>
      </c>
    </row>
    <row r="18" spans="2:121" ht="34.5" customHeight="1">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CL18" s="29"/>
    </row>
    <row r="19" spans="2:121" ht="34.5" customHeight="1">
      <c r="AQ19" s="26"/>
      <c r="AR19" s="26"/>
      <c r="AS19" s="26"/>
      <c r="AT19" s="26"/>
      <c r="AU19" s="26"/>
      <c r="AV19" s="26"/>
      <c r="AW19" s="26"/>
      <c r="AX19" s="26"/>
      <c r="AY19" s="26"/>
      <c r="AZ19" s="26"/>
      <c r="BA19" s="26"/>
      <c r="BB19" s="26"/>
      <c r="BC19" s="26"/>
      <c r="BD19" s="26"/>
      <c r="BE19" s="26"/>
      <c r="BF19" s="26"/>
      <c r="BG19" s="26"/>
      <c r="BH19" s="26"/>
      <c r="BI19" s="26"/>
      <c r="BJ19" s="26"/>
      <c r="BK19" s="26"/>
      <c r="BL19" s="26"/>
      <c r="BM19" s="26"/>
    </row>
    <row r="20" spans="2:121" ht="34.5" customHeight="1">
      <c r="AQ20" s="26"/>
      <c r="AR20" s="26"/>
      <c r="AS20" s="26"/>
      <c r="AT20" s="26"/>
      <c r="AU20" s="26"/>
      <c r="AV20" s="26"/>
      <c r="AW20" s="26"/>
      <c r="AX20" s="26"/>
      <c r="AY20" s="26"/>
      <c r="AZ20" s="26"/>
      <c r="BA20" s="26"/>
      <c r="BB20" s="26"/>
      <c r="BC20" s="26"/>
      <c r="BD20" s="26"/>
      <c r="BE20" s="26"/>
      <c r="BF20" s="26"/>
      <c r="BG20" s="26"/>
      <c r="BH20" s="26"/>
      <c r="BI20" s="26"/>
      <c r="BJ20" s="26"/>
      <c r="BK20" s="26"/>
      <c r="BL20" s="26"/>
      <c r="BM20" s="26"/>
    </row>
  </sheetData>
  <sheetProtection sheet="1" formatCells="0" formatColumns="0" formatRows="0" selectLockedCells="1"/>
  <mergeCells count="100">
    <mergeCell ref="B2:S2"/>
    <mergeCell ref="AB5:AF5"/>
    <mergeCell ref="AB4:AF4"/>
    <mergeCell ref="B5:S5"/>
    <mergeCell ref="B6:S6"/>
    <mergeCell ref="T5:X5"/>
    <mergeCell ref="B3:S3"/>
    <mergeCell ref="B4:S4"/>
    <mergeCell ref="T4:X4"/>
    <mergeCell ref="T3:X3"/>
    <mergeCell ref="T2:Z2"/>
    <mergeCell ref="AQ1:BM1"/>
    <mergeCell ref="B12:H12"/>
    <mergeCell ref="I11:O11"/>
    <mergeCell ref="P11:AO11"/>
    <mergeCell ref="I12:M12"/>
    <mergeCell ref="P12:AO12"/>
    <mergeCell ref="B11:H11"/>
    <mergeCell ref="T6:X6"/>
    <mergeCell ref="AB6:AF6"/>
    <mergeCell ref="AI6:AO6"/>
    <mergeCell ref="AQ7:BM7"/>
    <mergeCell ref="AI7:AO7"/>
    <mergeCell ref="AB7:AF7"/>
    <mergeCell ref="T7:X7"/>
    <mergeCell ref="T8:X8"/>
    <mergeCell ref="B7:S7"/>
    <mergeCell ref="P17:AO17"/>
    <mergeCell ref="P16:AO16"/>
    <mergeCell ref="B17:H17"/>
    <mergeCell ref="B16:H16"/>
    <mergeCell ref="I17:M17"/>
    <mergeCell ref="I16:M16"/>
    <mergeCell ref="I15:M15"/>
    <mergeCell ref="P15:AO15"/>
    <mergeCell ref="B15:H15"/>
    <mergeCell ref="P14:AO14"/>
    <mergeCell ref="P13:AO13"/>
    <mergeCell ref="B14:H14"/>
    <mergeCell ref="B13:H13"/>
    <mergeCell ref="I14:M14"/>
    <mergeCell ref="I13:M13"/>
    <mergeCell ref="AB8:AF8"/>
    <mergeCell ref="AI8:AO8"/>
    <mergeCell ref="DI2:DO2"/>
    <mergeCell ref="CB3:CS3"/>
    <mergeCell ref="CT3:CX3"/>
    <mergeCell ref="DB3:DF3"/>
    <mergeCell ref="DI3:DO3"/>
    <mergeCell ref="DA2:DH2"/>
    <mergeCell ref="AI2:AO2"/>
    <mergeCell ref="AB3:AF3"/>
    <mergeCell ref="AI3:AO3"/>
    <mergeCell ref="AI4:AO4"/>
    <mergeCell ref="AA2:AH2"/>
    <mergeCell ref="AI5:AO5"/>
    <mergeCell ref="CB12:CH12"/>
    <mergeCell ref="CI12:CM12"/>
    <mergeCell ref="CB4:CS4"/>
    <mergeCell ref="CT4:CX4"/>
    <mergeCell ref="CB2:CS2"/>
    <mergeCell ref="CT2:CZ2"/>
    <mergeCell ref="CB11:CH11"/>
    <mergeCell ref="CI11:CO11"/>
    <mergeCell ref="CP11:DO11"/>
    <mergeCell ref="CP12:DO12"/>
    <mergeCell ref="CT8:CX8"/>
    <mergeCell ref="DB8:DF8"/>
    <mergeCell ref="DI8:DO8"/>
    <mergeCell ref="CB17:CH17"/>
    <mergeCell ref="CI17:CM17"/>
    <mergeCell ref="CP17:DO17"/>
    <mergeCell ref="CB13:CH13"/>
    <mergeCell ref="CI13:CM13"/>
    <mergeCell ref="CP13:DO13"/>
    <mergeCell ref="CI14:CM14"/>
    <mergeCell ref="CP14:DO14"/>
    <mergeCell ref="CB15:CH15"/>
    <mergeCell ref="CI15:CM15"/>
    <mergeCell ref="CP15:DO15"/>
    <mergeCell ref="CB14:CH14"/>
    <mergeCell ref="CB16:CH16"/>
    <mergeCell ref="CI16:CM16"/>
    <mergeCell ref="CP16:DO16"/>
    <mergeCell ref="B8:S8"/>
    <mergeCell ref="DB4:DF4"/>
    <mergeCell ref="DI4:DO4"/>
    <mergeCell ref="CB5:CS5"/>
    <mergeCell ref="CT5:CX5"/>
    <mergeCell ref="DB5:DF5"/>
    <mergeCell ref="DI5:DO5"/>
    <mergeCell ref="CB6:CS6"/>
    <mergeCell ref="CT6:CX6"/>
    <mergeCell ref="DB6:DF6"/>
    <mergeCell ref="DI6:DO6"/>
    <mergeCell ref="CB7:CS7"/>
    <mergeCell ref="CT7:CX7"/>
    <mergeCell ref="DB7:DF7"/>
    <mergeCell ref="DI7:DO7"/>
    <mergeCell ref="CC8:CS8"/>
  </mergeCells>
  <phoneticPr fontId="1"/>
  <conditionalFormatting sqref="I15:M15">
    <cfRule type="expression" dxfId="168" priority="1">
      <formula>$I$15&lt;0</formula>
    </cfRule>
  </conditionalFormatting>
  <conditionalFormatting sqref="I17:M17">
    <cfRule type="expression" dxfId="167" priority="2">
      <formula>NOT($I$17=$T$8)</formula>
    </cfRule>
  </conditionalFormatting>
  <conditionalFormatting sqref="AB8:AF8">
    <cfRule type="expression" priority="7" stopIfTrue="1">
      <formula>$AB$8=""</formula>
    </cfRule>
    <cfRule type="cellIs" dxfId="166" priority="8" operator="greaterThan">
      <formula>2000000</formula>
    </cfRule>
    <cfRule type="expression" dxfId="165" priority="9">
      <formula>MOD($AB$8,1000)&gt;0</formula>
    </cfRule>
    <cfRule type="cellIs" dxfId="164" priority="11" operator="greaterThan">
      <formula>$T$8*0.8</formula>
    </cfRule>
  </conditionalFormatting>
  <dataValidations count="10">
    <dataValidation type="whole" operator="lessThanOrEqual" allowBlank="1" showInputMessage="1" showErrorMessage="1" errorTitle="助成金の額が大きすぎます" error="事業項目ごとの助成金の額は同項目の事業費以下で設定してください" promptTitle="ーーー助成金の額ーーーーーーーーーーー" prompt="事業項目ごとに助成金の額を設定してください_x000a__x000a_※助成金の額の合計が4/5以内となっていれば、各助成金の額は端数処理の関係上、必ずしも4/5以内となっていなくても構いません_x000a_※助成金合計の上限は200万円です" sqref="AB3:AF7" xr:uid="{28E4E2B3-7163-4EE5-AA62-2501441AE2EC}">
      <formula1>T3</formula1>
    </dataValidation>
    <dataValidation allowBlank="1" showInputMessage="1" showErrorMessage="1" promptTitle="ーーー備考ーーーーー" prompt="記載すべき事項があれば任意で入力してください" sqref="AI3:AO3" xr:uid="{8D169E43-842C-4FB2-B764-3ED4EACF41AB}"/>
    <dataValidation allowBlank="1" showInputMessage="1" showErrorMessage="1" promptTitle="ーーーその他補助金ーーーーーーーーーーー" prompt="本事業に係る他の補助金・助成金がある場合は、こちらへ入力してください_x000a_また、詳細を備考に入力してください_x000a__x000a_※各補助金・助成金の要件等を確認してください_x000a_※申請予定等の場合も入力してください_x000a__x000a_" sqref="I13:M13" xr:uid="{F4E73FAA-3A60-46A8-9AEB-6183B3F28FB2}"/>
    <dataValidation allowBlank="1" showInputMessage="1" showErrorMessage="1" promptTitle="ーーーその他ーーーーーーーー" prompt="協賛金、負担金や特別な収入がある場合は、こちらへ入力してください_x000a_また、詳細を備考へ入力してください" sqref="I16:M16" xr:uid="{D707F91A-E608-4E87-AE79-4B820C4D18A6}"/>
    <dataValidation allowBlank="1" showInputMessage="1" showErrorMessage="1" promptTitle="ーーーその他補助金（備考）ーーーー" prompt="本助成金に係る他の補助金・助成金がある場合は、補助金名・交付機関名・金額内訳を入力してください" sqref="P13:AO13" xr:uid="{472C13BA-F97D-4C50-8AA5-89EB8525F49A}"/>
    <dataValidation allowBlank="1" showInputMessage="1" showErrorMessage="1" promptTitle="ーーー事業収入（備考）ーーーー" prompt="事業収入がある場合は、詳細を入力してください（金額の内訳等）" sqref="P14:AO14" xr:uid="{F665DAA4-E815-4364-85A4-AF9549124E6F}"/>
    <dataValidation allowBlank="1" showInputMessage="1" showErrorMessage="1" promptTitle="ーーーその他（備考）ーーーー" prompt="その他の収入がある場合は、詳細を入力してください（金額の内訳等）" sqref="P16:AO16" xr:uid="{B966EF45-5F9D-4A33-B248-35C42C4833B4}"/>
    <dataValidation errorStyle="warning" operator="greaterThanOrEqual" allowBlank="1" showInputMessage="1" showErrorMessage="1" sqref="AB8:AF8" xr:uid="{A78CBB01-B72E-4D28-BA0A-E26C6727A49B}"/>
    <dataValidation allowBlank="1" showInputMessage="1" showErrorMessage="1" promptTitle="ーーー事業収入ーーーーーーーーー" prompt="事業実施によるチケット・商品等の販売収入がある場合は、こちらへ入力してください_x000a_また、詳細を備考へ入力してください_x000a__x000a_※自己負担がマイナス（黒字）となる場合は、助成金の額を減額してください_x000a_※協賛金は「その他」欄に入力してください" sqref="I14:M14" xr:uid="{9AF8BCB7-CD34-4AAB-AA65-7A84677EA600}"/>
    <dataValidation allowBlank="1" showInputMessage="1" showErrorMessage="1" promptTitle="ーーーーーー自己負担ーーーーーーーーー" prompt="自己負担に充てる資金の財源を入力してください" sqref="P15:AO15" xr:uid="{7C43483B-B45F-49D7-9AE3-5B13C0E0EB0F}"/>
  </dataValidations>
  <pageMargins left="0.70866141732283472" right="0.70866141732283472" top="0.74803149606299213" bottom="0.74803149606299213" header="0.31496062992125984" footer="0.31496062992125984"/>
  <pageSetup paperSize="9" scale="99" fitToHeight="0" orientation="portrait" blackAndWhite="1"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D79"/>
  <sheetViews>
    <sheetView showGridLines="0" view="pageBreakPreview" zoomScaleNormal="100" zoomScaleSheetLayoutView="100" workbookViewId="0">
      <selection activeCell="F3" sqref="F3"/>
    </sheetView>
  </sheetViews>
  <sheetFormatPr defaultRowHeight="18.75"/>
  <cols>
    <col min="1" max="1" width="4.5" style="37" customWidth="1"/>
    <col min="2" max="2" width="16.625" style="17" customWidth="1"/>
    <col min="3" max="4" width="5.125" style="17" customWidth="1"/>
    <col min="5" max="5" width="9.625" style="17" customWidth="1"/>
    <col min="6" max="6" width="6.625" style="17" customWidth="1"/>
    <col min="7" max="7" width="6.125" style="17" customWidth="1"/>
    <col min="8" max="8" width="5.5" style="17" customWidth="1"/>
    <col min="9" max="9" width="9.625" style="17" customWidth="1"/>
    <col min="10" max="10" width="4.5" style="17" customWidth="1"/>
    <col min="11" max="11" width="5.625" customWidth="1"/>
    <col min="14" max="14" width="9" style="20"/>
    <col min="15" max="15" width="13.25" customWidth="1"/>
    <col min="16" max="16" width="4.5" customWidth="1"/>
    <col min="17" max="17" width="3" customWidth="1"/>
    <col min="18" max="18" width="6.125" customWidth="1"/>
    <col min="19" max="19" width="23.375" customWidth="1"/>
    <col min="20" max="21" width="5.625" customWidth="1"/>
    <col min="22" max="22" width="8" customWidth="1"/>
    <col min="23" max="23" width="7" customWidth="1"/>
    <col min="24" max="25" width="6" customWidth="1"/>
    <col min="26" max="26" width="12.875" customWidth="1"/>
    <col min="27" max="27" width="4.5" customWidth="1"/>
    <col min="28" max="28" width="5.625" customWidth="1"/>
    <col min="29" max="29" width="1.875" customWidth="1"/>
    <col min="30" max="30" width="10.5" style="37" customWidth="1"/>
  </cols>
  <sheetData>
    <row r="1" spans="1:30" ht="26.25" customHeight="1" thickBot="1">
      <c r="A1" s="17" t="s">
        <v>42</v>
      </c>
      <c r="L1" s="62" t="s">
        <v>725</v>
      </c>
      <c r="M1" s="62"/>
      <c r="N1" s="62"/>
      <c r="O1" s="62"/>
      <c r="P1" s="62"/>
      <c r="Q1" s="62"/>
      <c r="R1" s="62"/>
      <c r="S1" s="62"/>
      <c r="T1" s="62"/>
      <c r="U1" s="62"/>
      <c r="V1" s="62"/>
      <c r="W1" s="62"/>
      <c r="X1" s="62"/>
      <c r="Y1" s="62"/>
      <c r="Z1" s="62"/>
      <c r="AA1" s="62"/>
      <c r="AB1" s="62"/>
      <c r="AD1" s="191" t="s">
        <v>741</v>
      </c>
    </row>
    <row r="2" spans="1:30" ht="38.25" customHeight="1" thickBot="1">
      <c r="A2" s="35" t="s">
        <v>200</v>
      </c>
      <c r="B2" s="35" t="s">
        <v>202</v>
      </c>
      <c r="C2" s="155" t="s">
        <v>642</v>
      </c>
      <c r="D2" s="156" t="s">
        <v>643</v>
      </c>
      <c r="E2" s="34" t="s">
        <v>644</v>
      </c>
      <c r="F2" s="34" t="s">
        <v>665</v>
      </c>
      <c r="G2" s="35" t="s">
        <v>666</v>
      </c>
      <c r="H2" s="34" t="s">
        <v>645</v>
      </c>
      <c r="I2" s="66" t="s">
        <v>33</v>
      </c>
      <c r="J2" s="35" t="s">
        <v>203</v>
      </c>
      <c r="K2" s="181" t="s">
        <v>885</v>
      </c>
      <c r="L2" s="37"/>
      <c r="M2" s="37"/>
      <c r="N2" s="175"/>
      <c r="O2" s="37"/>
      <c r="P2" s="25"/>
      <c r="R2" s="35" t="s">
        <v>200</v>
      </c>
      <c r="S2" s="34" t="s">
        <v>202</v>
      </c>
      <c r="T2" s="181" t="s">
        <v>642</v>
      </c>
      <c r="U2" s="182" t="s">
        <v>643</v>
      </c>
      <c r="V2" s="182" t="s">
        <v>664</v>
      </c>
      <c r="W2" s="182" t="s">
        <v>667</v>
      </c>
      <c r="X2" s="35" t="s">
        <v>673</v>
      </c>
      <c r="Y2" s="35" t="s">
        <v>674</v>
      </c>
      <c r="Z2" s="35" t="s">
        <v>33</v>
      </c>
      <c r="AA2" s="35" t="s">
        <v>203</v>
      </c>
      <c r="AB2" s="181" t="s">
        <v>886</v>
      </c>
      <c r="AD2" s="180" t="str">
        <f>IF(COUNTA(AD3:AD69)=0,"○","×")</f>
        <v>×</v>
      </c>
    </row>
    <row r="3" spans="1:30">
      <c r="A3" s="91"/>
      <c r="B3" s="92"/>
      <c r="C3" s="87"/>
      <c r="D3" s="87"/>
      <c r="E3" s="107"/>
      <c r="F3" s="107"/>
      <c r="G3" s="107"/>
      <c r="H3" s="169"/>
      <c r="I3" s="110" t="str">
        <f>IF(E3="","",ROUNDDOWN(PRODUCT(E3,F3,H3),0))</f>
        <v/>
      </c>
      <c r="J3" s="87"/>
      <c r="K3" s="87"/>
      <c r="O3" s="29"/>
      <c r="P3" s="29"/>
      <c r="R3" s="34" t="s">
        <v>358</v>
      </c>
      <c r="S3" s="28" t="s">
        <v>728</v>
      </c>
      <c r="T3" s="28"/>
      <c r="U3" s="28"/>
      <c r="V3" s="183">
        <v>50000</v>
      </c>
      <c r="W3" s="28">
        <v>2</v>
      </c>
      <c r="X3" s="184" t="s">
        <v>668</v>
      </c>
      <c r="Y3" s="184"/>
      <c r="Z3" s="61">
        <f>50000*2</f>
        <v>100000</v>
      </c>
      <c r="AA3" s="35">
        <v>1</v>
      </c>
      <c r="AB3" s="214" t="s">
        <v>862</v>
      </c>
      <c r="AD3" s="34" t="s">
        <v>740</v>
      </c>
    </row>
    <row r="4" spans="1:30">
      <c r="A4" s="91"/>
      <c r="B4" s="92"/>
      <c r="C4" s="87"/>
      <c r="D4" s="87"/>
      <c r="E4" s="107"/>
      <c r="F4" s="107"/>
      <c r="G4" s="107"/>
      <c r="H4" s="169"/>
      <c r="I4" s="110" t="str">
        <f t="shared" ref="I4:I67" si="0">IF(E4="","",ROUNDDOWN(PRODUCT(E4,F4,H4),0))</f>
        <v/>
      </c>
      <c r="J4" s="87"/>
      <c r="K4" s="87"/>
      <c r="M4" t="s">
        <v>737</v>
      </c>
      <c r="N4" s="153" t="s">
        <v>662</v>
      </c>
      <c r="O4" s="153" t="s">
        <v>663</v>
      </c>
      <c r="P4" s="29"/>
      <c r="R4" s="34" t="s">
        <v>358</v>
      </c>
      <c r="S4" s="28" t="s">
        <v>729</v>
      </c>
      <c r="T4" s="28"/>
      <c r="U4" s="28"/>
      <c r="V4" s="183">
        <v>10422</v>
      </c>
      <c r="W4" s="28">
        <v>2</v>
      </c>
      <c r="X4" s="184" t="s">
        <v>4</v>
      </c>
      <c r="Y4" s="184"/>
      <c r="Z4" s="61">
        <v>20844</v>
      </c>
      <c r="AA4" s="35">
        <v>2</v>
      </c>
      <c r="AB4" s="214" t="s">
        <v>862</v>
      </c>
      <c r="AD4" s="34" t="s">
        <v>740</v>
      </c>
    </row>
    <row r="5" spans="1:30">
      <c r="A5" s="91"/>
      <c r="B5" s="92"/>
      <c r="C5" s="87"/>
      <c r="D5" s="87"/>
      <c r="E5" s="107"/>
      <c r="F5" s="107"/>
      <c r="G5" s="107"/>
      <c r="H5" s="169"/>
      <c r="I5" s="110" t="str">
        <f t="shared" si="0"/>
        <v/>
      </c>
      <c r="J5" s="87"/>
      <c r="K5" s="87"/>
      <c r="M5" s="36" t="s">
        <v>642</v>
      </c>
      <c r="N5" s="40">
        <f>SUMIF($C$3:$C$68,"○",$I$3:$I$68)</f>
        <v>0</v>
      </c>
      <c r="O5" s="154" t="str">
        <f>IFERROR(N5/I69,"")</f>
        <v/>
      </c>
      <c r="P5" s="29"/>
      <c r="R5" s="34" t="s">
        <v>358</v>
      </c>
      <c r="S5" s="28" t="s">
        <v>730</v>
      </c>
      <c r="T5" s="28"/>
      <c r="U5" s="28"/>
      <c r="V5" s="183">
        <v>13000</v>
      </c>
      <c r="W5" s="28">
        <v>2</v>
      </c>
      <c r="X5" s="184" t="s">
        <v>668</v>
      </c>
      <c r="Y5" s="184"/>
      <c r="Z5" s="61">
        <f>13000*2</f>
        <v>26000</v>
      </c>
      <c r="AA5" s="35">
        <v>3</v>
      </c>
      <c r="AB5" s="214" t="s">
        <v>862</v>
      </c>
      <c r="AD5" s="34" t="s">
        <v>740</v>
      </c>
    </row>
    <row r="6" spans="1:30">
      <c r="A6" s="91"/>
      <c r="B6" s="92"/>
      <c r="C6" s="87"/>
      <c r="D6" s="87"/>
      <c r="E6" s="107"/>
      <c r="F6" s="107"/>
      <c r="G6" s="107"/>
      <c r="H6" s="169"/>
      <c r="I6" s="110" t="str">
        <f t="shared" si="0"/>
        <v/>
      </c>
      <c r="J6" s="87"/>
      <c r="K6" s="87"/>
      <c r="M6" s="36" t="s">
        <v>643</v>
      </c>
      <c r="N6" s="40">
        <f>SUMIF($D$3:$D$68,"○",$I$3:$I$68)</f>
        <v>0</v>
      </c>
      <c r="O6" s="154" t="str">
        <f>IFERROR(N6/I69,"")</f>
        <v/>
      </c>
      <c r="P6" s="29"/>
      <c r="R6" s="34" t="s">
        <v>709</v>
      </c>
      <c r="S6" s="28" t="s">
        <v>734</v>
      </c>
      <c r="T6" s="28" t="s">
        <v>710</v>
      </c>
      <c r="U6" s="28"/>
      <c r="V6" s="183">
        <v>100000</v>
      </c>
      <c r="W6" s="28">
        <v>1</v>
      </c>
      <c r="X6" s="184" t="s">
        <v>711</v>
      </c>
      <c r="Y6" s="184">
        <v>1.1000000000000001</v>
      </c>
      <c r="Z6" s="61">
        <v>110000</v>
      </c>
      <c r="AA6" s="35">
        <v>4</v>
      </c>
      <c r="AB6" s="214" t="s">
        <v>861</v>
      </c>
      <c r="AD6" s="34" t="s">
        <v>740</v>
      </c>
    </row>
    <row r="7" spans="1:30">
      <c r="A7" s="91"/>
      <c r="B7" s="92"/>
      <c r="C7" s="87"/>
      <c r="D7" s="87"/>
      <c r="E7" s="107"/>
      <c r="F7" s="107"/>
      <c r="G7" s="107"/>
      <c r="H7" s="169"/>
      <c r="I7" s="110" t="str">
        <f t="shared" si="0"/>
        <v/>
      </c>
      <c r="J7" s="87"/>
      <c r="K7" s="87"/>
      <c r="O7" s="29"/>
      <c r="P7" s="29"/>
      <c r="R7" s="34" t="s">
        <v>747</v>
      </c>
      <c r="S7" s="28" t="s">
        <v>748</v>
      </c>
      <c r="T7" s="28"/>
      <c r="U7" s="28"/>
      <c r="V7" s="192">
        <v>2000</v>
      </c>
      <c r="W7" s="28">
        <v>1</v>
      </c>
      <c r="X7" s="28" t="s">
        <v>671</v>
      </c>
      <c r="Y7" s="28"/>
      <c r="Z7" s="61">
        <v>2000</v>
      </c>
      <c r="AA7" s="35">
        <v>5</v>
      </c>
      <c r="AB7" s="214" t="s">
        <v>861</v>
      </c>
      <c r="AD7" s="34" t="s">
        <v>740</v>
      </c>
    </row>
    <row r="8" spans="1:30">
      <c r="A8" s="91"/>
      <c r="B8" s="92"/>
      <c r="C8" s="87"/>
      <c r="D8" s="87"/>
      <c r="E8" s="107"/>
      <c r="F8" s="107"/>
      <c r="G8" s="107"/>
      <c r="H8" s="169"/>
      <c r="I8" s="110" t="str">
        <f t="shared" si="0"/>
        <v/>
      </c>
      <c r="J8" s="87"/>
      <c r="K8" s="87"/>
      <c r="M8" s="343" t="s">
        <v>852</v>
      </c>
      <c r="N8" s="344"/>
      <c r="O8" s="210" t="str">
        <f>①要望書４!T3</f>
        <v/>
      </c>
      <c r="P8" s="29"/>
      <c r="R8" s="34" t="s">
        <v>358</v>
      </c>
      <c r="S8" s="28" t="s">
        <v>731</v>
      </c>
      <c r="T8" s="28"/>
      <c r="U8" s="28"/>
      <c r="V8" s="183">
        <v>5000</v>
      </c>
      <c r="W8" s="28">
        <v>10</v>
      </c>
      <c r="X8" s="184" t="s">
        <v>669</v>
      </c>
      <c r="Y8" s="184"/>
      <c r="Z8" s="61">
        <f>5000*10</f>
        <v>50000</v>
      </c>
      <c r="AA8" s="35">
        <v>6</v>
      </c>
      <c r="AB8" s="214" t="s">
        <v>863</v>
      </c>
      <c r="AD8" s="34" t="s">
        <v>740</v>
      </c>
    </row>
    <row r="9" spans="1:30">
      <c r="A9" s="91"/>
      <c r="B9" s="92"/>
      <c r="C9" s="87"/>
      <c r="D9" s="87"/>
      <c r="E9" s="107"/>
      <c r="F9" s="107"/>
      <c r="G9" s="107"/>
      <c r="H9" s="169"/>
      <c r="I9" s="110" t="str">
        <f t="shared" si="0"/>
        <v/>
      </c>
      <c r="J9" s="87"/>
      <c r="K9" s="87"/>
      <c r="M9" s="343" t="s">
        <v>854</v>
      </c>
      <c r="N9" s="344"/>
      <c r="O9" s="210" t="str">
        <f>①要望書４!T4</f>
        <v/>
      </c>
      <c r="R9" s="34" t="s">
        <v>358</v>
      </c>
      <c r="S9" s="28" t="s">
        <v>732</v>
      </c>
      <c r="T9" s="28"/>
      <c r="U9" s="28"/>
      <c r="V9" s="183">
        <v>1000</v>
      </c>
      <c r="W9" s="28">
        <v>1</v>
      </c>
      <c r="X9" s="184" t="s">
        <v>670</v>
      </c>
      <c r="Y9" s="184"/>
      <c r="Z9" s="183">
        <v>1000</v>
      </c>
      <c r="AA9" s="35">
        <v>7</v>
      </c>
      <c r="AB9" s="215" t="s">
        <v>862</v>
      </c>
      <c r="AD9" s="34" t="s">
        <v>740</v>
      </c>
    </row>
    <row r="10" spans="1:30">
      <c r="A10" s="91"/>
      <c r="B10" s="92"/>
      <c r="C10" s="87"/>
      <c r="D10" s="201"/>
      <c r="E10" s="202"/>
      <c r="F10" s="202"/>
      <c r="G10" s="107"/>
      <c r="H10" s="169"/>
      <c r="I10" s="110" t="str">
        <f t="shared" si="0"/>
        <v/>
      </c>
      <c r="J10" s="87"/>
      <c r="K10" s="87"/>
      <c r="M10" s="343" t="s">
        <v>855</v>
      </c>
      <c r="N10" s="344"/>
      <c r="O10" s="210" t="str">
        <f>①要望書４!T5</f>
        <v/>
      </c>
      <c r="R10" s="34" t="s">
        <v>358</v>
      </c>
      <c r="S10" s="28" t="s">
        <v>733</v>
      </c>
      <c r="T10" s="28"/>
      <c r="U10" s="28"/>
      <c r="V10" s="183">
        <v>1000</v>
      </c>
      <c r="W10" s="28">
        <v>1</v>
      </c>
      <c r="X10" s="28" t="s">
        <v>671</v>
      </c>
      <c r="Y10" s="28"/>
      <c r="Z10" s="183">
        <v>1000</v>
      </c>
      <c r="AA10" s="35">
        <v>7</v>
      </c>
      <c r="AB10" s="215" t="s">
        <v>862</v>
      </c>
      <c r="AD10" s="34" t="s">
        <v>740</v>
      </c>
    </row>
    <row r="11" spans="1:30">
      <c r="A11" s="91"/>
      <c r="B11" s="92"/>
      <c r="C11" s="87"/>
      <c r="D11" s="201"/>
      <c r="E11" s="202"/>
      <c r="F11" s="202"/>
      <c r="G11" s="107"/>
      <c r="H11" s="169"/>
      <c r="I11" s="110" t="str">
        <f t="shared" si="0"/>
        <v/>
      </c>
      <c r="J11" s="87"/>
      <c r="K11" s="87"/>
      <c r="M11" s="343" t="s">
        <v>856</v>
      </c>
      <c r="N11" s="344"/>
      <c r="O11" s="210" t="str">
        <f>①要望書４!T6</f>
        <v/>
      </c>
      <c r="R11" s="34" t="s">
        <v>359</v>
      </c>
      <c r="S11" s="28" t="s">
        <v>735</v>
      </c>
      <c r="T11" s="28"/>
      <c r="U11" s="28" t="s">
        <v>675</v>
      </c>
      <c r="V11" s="183">
        <v>50000</v>
      </c>
      <c r="W11" s="28">
        <v>2</v>
      </c>
      <c r="X11" s="184" t="s">
        <v>672</v>
      </c>
      <c r="Y11" s="184"/>
      <c r="Z11" s="61">
        <f>50000*2</f>
        <v>100000</v>
      </c>
      <c r="AA11" s="35">
        <v>8</v>
      </c>
      <c r="AB11" s="214" t="s">
        <v>864</v>
      </c>
      <c r="AD11" s="34" t="s">
        <v>740</v>
      </c>
    </row>
    <row r="12" spans="1:30">
      <c r="A12" s="91"/>
      <c r="B12" s="92"/>
      <c r="C12" s="87"/>
      <c r="D12" s="201"/>
      <c r="E12" s="202"/>
      <c r="F12" s="202"/>
      <c r="G12" s="107"/>
      <c r="H12" s="169"/>
      <c r="I12" s="110" t="str">
        <f t="shared" si="0"/>
        <v/>
      </c>
      <c r="J12" s="87"/>
      <c r="K12" s="87"/>
      <c r="M12" s="343" t="s">
        <v>857</v>
      </c>
      <c r="N12" s="344"/>
      <c r="O12" s="210" t="str">
        <f>①要望書４!T7</f>
        <v/>
      </c>
      <c r="R12" s="34" t="s">
        <v>359</v>
      </c>
      <c r="S12" s="28" t="s">
        <v>736</v>
      </c>
      <c r="T12" s="28"/>
      <c r="U12" s="28" t="s">
        <v>675</v>
      </c>
      <c r="V12" s="183">
        <v>50000</v>
      </c>
      <c r="W12" s="28">
        <v>2</v>
      </c>
      <c r="X12" s="184" t="s">
        <v>672</v>
      </c>
      <c r="Y12" s="184"/>
      <c r="Z12" s="61">
        <f>50000*2</f>
        <v>100000</v>
      </c>
      <c r="AA12" s="35">
        <v>8</v>
      </c>
      <c r="AB12" s="214" t="s">
        <v>864</v>
      </c>
      <c r="AD12" s="34" t="s">
        <v>740</v>
      </c>
    </row>
    <row r="13" spans="1:30">
      <c r="A13" s="91"/>
      <c r="B13" s="92"/>
      <c r="C13" s="87"/>
      <c r="D13" s="201"/>
      <c r="E13" s="202"/>
      <c r="F13" s="202"/>
      <c r="G13" s="150"/>
      <c r="H13" s="169"/>
      <c r="I13" s="110" t="str">
        <f t="shared" si="0"/>
        <v/>
      </c>
      <c r="J13" s="87"/>
      <c r="K13" s="87"/>
      <c r="M13" s="343" t="s">
        <v>853</v>
      </c>
      <c r="N13" s="344"/>
      <c r="O13" s="210" t="str">
        <f>①要望書４!T8</f>
        <v/>
      </c>
      <c r="R13" s="34" t="s">
        <v>359</v>
      </c>
      <c r="S13" s="28" t="s">
        <v>749</v>
      </c>
      <c r="T13" s="28"/>
      <c r="U13" s="28"/>
      <c r="V13" s="183">
        <v>40000</v>
      </c>
      <c r="W13" s="28">
        <v>3</v>
      </c>
      <c r="X13" s="184" t="s">
        <v>669</v>
      </c>
      <c r="Y13" s="184">
        <v>1.1000000000000001</v>
      </c>
      <c r="Z13" s="61">
        <v>132000</v>
      </c>
      <c r="AA13" s="35">
        <v>9</v>
      </c>
      <c r="AB13" s="214" t="s">
        <v>861</v>
      </c>
      <c r="AD13" s="34" t="s">
        <v>740</v>
      </c>
    </row>
    <row r="14" spans="1:30">
      <c r="A14" s="91"/>
      <c r="B14" s="92"/>
      <c r="C14" s="87"/>
      <c r="D14" s="201"/>
      <c r="E14" s="202"/>
      <c r="F14" s="202"/>
      <c r="G14" s="150"/>
      <c r="H14" s="169"/>
      <c r="I14" s="110" t="str">
        <f t="shared" si="0"/>
        <v/>
      </c>
      <c r="J14" s="87"/>
      <c r="K14" s="87"/>
      <c r="R14" s="34" t="s">
        <v>359</v>
      </c>
      <c r="S14" s="28" t="s">
        <v>750</v>
      </c>
      <c r="T14" s="28"/>
      <c r="U14" s="28" t="s">
        <v>751</v>
      </c>
      <c r="V14" s="183">
        <v>56000</v>
      </c>
      <c r="W14" s="28">
        <v>3</v>
      </c>
      <c r="X14" s="184" t="s">
        <v>669</v>
      </c>
      <c r="Y14" s="184"/>
      <c r="Z14" s="61">
        <v>168000</v>
      </c>
      <c r="AA14" s="35">
        <v>10</v>
      </c>
      <c r="AB14" s="214" t="s">
        <v>861</v>
      </c>
      <c r="AD14" s="34" t="s">
        <v>740</v>
      </c>
    </row>
    <row r="15" spans="1:30" ht="24">
      <c r="A15" s="91"/>
      <c r="B15" s="92"/>
      <c r="C15" s="87"/>
      <c r="D15" s="201"/>
      <c r="E15" s="202"/>
      <c r="F15" s="202"/>
      <c r="G15" s="107"/>
      <c r="H15" s="169"/>
      <c r="I15" s="110" t="str">
        <f t="shared" si="0"/>
        <v/>
      </c>
      <c r="J15" s="87"/>
      <c r="K15" s="87"/>
      <c r="M15" s="188"/>
      <c r="R15" s="34"/>
      <c r="S15" s="28"/>
      <c r="T15" s="28"/>
      <c r="U15" s="28"/>
      <c r="V15" s="28"/>
      <c r="W15" s="28"/>
      <c r="X15" s="28"/>
      <c r="Y15" s="28"/>
      <c r="Z15" s="61"/>
      <c r="AA15" s="61"/>
      <c r="AB15" s="35"/>
      <c r="AD15" s="34" t="s">
        <v>740</v>
      </c>
    </row>
    <row r="16" spans="1:30">
      <c r="A16" s="91"/>
      <c r="B16" s="92"/>
      <c r="C16" s="87"/>
      <c r="D16" s="201"/>
      <c r="E16" s="202"/>
      <c r="F16" s="202"/>
      <c r="G16" s="107"/>
      <c r="H16" s="169"/>
      <c r="I16" s="110" t="str">
        <f t="shared" si="0"/>
        <v/>
      </c>
      <c r="J16" s="87"/>
      <c r="K16" s="87"/>
      <c r="R16" s="34"/>
      <c r="S16" s="28"/>
      <c r="T16" s="28"/>
      <c r="U16" s="28"/>
      <c r="V16" s="28"/>
      <c r="W16" s="28"/>
      <c r="X16" s="28"/>
      <c r="Y16" s="28"/>
      <c r="Z16" s="61"/>
      <c r="AA16" s="61"/>
      <c r="AB16" s="35"/>
      <c r="AD16" s="34" t="s">
        <v>740</v>
      </c>
    </row>
    <row r="17" spans="1:30">
      <c r="A17" s="91"/>
      <c r="B17" s="92"/>
      <c r="C17" s="87"/>
      <c r="D17" s="201"/>
      <c r="E17" s="202"/>
      <c r="F17" s="202"/>
      <c r="G17" s="107"/>
      <c r="H17" s="169"/>
      <c r="I17" s="110" t="str">
        <f t="shared" si="0"/>
        <v/>
      </c>
      <c r="J17" s="87"/>
      <c r="K17" s="87"/>
      <c r="R17" s="34"/>
      <c r="S17" s="28"/>
      <c r="T17" s="28"/>
      <c r="U17" s="28"/>
      <c r="V17" s="28"/>
      <c r="W17" s="28"/>
      <c r="X17" s="28"/>
      <c r="Y17" s="28"/>
      <c r="Z17" s="61"/>
      <c r="AA17" s="61"/>
      <c r="AB17" s="35"/>
      <c r="AD17" s="34" t="s">
        <v>740</v>
      </c>
    </row>
    <row r="18" spans="1:30">
      <c r="A18" s="91"/>
      <c r="B18" s="92"/>
      <c r="C18" s="87"/>
      <c r="D18" s="201"/>
      <c r="E18" s="202"/>
      <c r="F18" s="202"/>
      <c r="G18" s="107"/>
      <c r="H18" s="169"/>
      <c r="I18" s="110" t="str">
        <f t="shared" si="0"/>
        <v/>
      </c>
      <c r="J18" s="87"/>
      <c r="K18" s="87"/>
      <c r="R18" s="34"/>
      <c r="S18" s="28"/>
      <c r="T18" s="28"/>
      <c r="U18" s="28"/>
      <c r="V18" s="28"/>
      <c r="W18" s="28"/>
      <c r="X18" s="28"/>
      <c r="Y18" s="28"/>
      <c r="Z18" s="61"/>
      <c r="AA18" s="61"/>
      <c r="AB18" s="35"/>
      <c r="AD18" s="34" t="s">
        <v>740</v>
      </c>
    </row>
    <row r="19" spans="1:30">
      <c r="A19" s="91"/>
      <c r="B19" s="92"/>
      <c r="C19" s="87"/>
      <c r="D19" s="201"/>
      <c r="E19" s="202"/>
      <c r="F19" s="202"/>
      <c r="G19" s="107"/>
      <c r="H19" s="169"/>
      <c r="I19" s="110" t="str">
        <f t="shared" si="0"/>
        <v/>
      </c>
      <c r="J19" s="87"/>
      <c r="K19" s="87"/>
      <c r="M19" s="89"/>
      <c r="N19" s="72"/>
      <c r="O19" s="72"/>
      <c r="R19" s="34"/>
      <c r="S19" s="28"/>
      <c r="T19" s="28"/>
      <c r="U19" s="28"/>
      <c r="V19" s="28"/>
      <c r="W19" s="28"/>
      <c r="X19" s="28"/>
      <c r="Y19" s="28"/>
      <c r="Z19" s="61"/>
      <c r="AA19" s="61"/>
      <c r="AB19" s="35"/>
      <c r="AD19" s="34" t="s">
        <v>740</v>
      </c>
    </row>
    <row r="20" spans="1:30">
      <c r="A20" s="91"/>
      <c r="B20" s="92"/>
      <c r="C20" s="87"/>
      <c r="D20" s="87"/>
      <c r="E20" s="107"/>
      <c r="F20" s="107"/>
      <c r="G20" s="107"/>
      <c r="H20" s="169"/>
      <c r="I20" s="110" t="str">
        <f t="shared" si="0"/>
        <v/>
      </c>
      <c r="J20" s="87"/>
      <c r="K20" s="87"/>
      <c r="R20" s="34"/>
      <c r="S20" s="28"/>
      <c r="T20" s="28"/>
      <c r="U20" s="28"/>
      <c r="V20" s="28"/>
      <c r="W20" s="28"/>
      <c r="X20" s="28"/>
      <c r="Y20" s="28"/>
      <c r="Z20" s="61"/>
      <c r="AA20" s="61"/>
      <c r="AB20" s="35"/>
      <c r="AD20" s="34" t="s">
        <v>740</v>
      </c>
    </row>
    <row r="21" spans="1:30">
      <c r="A21" s="91"/>
      <c r="B21" s="92"/>
      <c r="C21" s="87"/>
      <c r="D21" s="87"/>
      <c r="E21" s="107"/>
      <c r="F21" s="107"/>
      <c r="G21" s="107"/>
      <c r="H21" s="169"/>
      <c r="I21" s="110" t="str">
        <f t="shared" si="0"/>
        <v/>
      </c>
      <c r="J21" s="87"/>
      <c r="K21" s="87"/>
      <c r="N21"/>
      <c r="R21" s="34"/>
      <c r="S21" s="28"/>
      <c r="T21" s="28"/>
      <c r="U21" s="28"/>
      <c r="V21" s="28"/>
      <c r="W21" s="28"/>
      <c r="X21" s="28"/>
      <c r="Y21" s="28"/>
      <c r="Z21" s="61"/>
      <c r="AA21" s="61"/>
      <c r="AB21" s="35"/>
      <c r="AD21" s="34" t="s">
        <v>740</v>
      </c>
    </row>
    <row r="22" spans="1:30">
      <c r="A22" s="91"/>
      <c r="B22" s="92"/>
      <c r="C22" s="87"/>
      <c r="D22" s="87"/>
      <c r="E22" s="107"/>
      <c r="F22" s="107"/>
      <c r="G22" s="107"/>
      <c r="H22" s="169"/>
      <c r="I22" s="110" t="str">
        <f t="shared" si="0"/>
        <v/>
      </c>
      <c r="J22" s="87"/>
      <c r="K22" s="87"/>
      <c r="N22"/>
      <c r="P22" s="72"/>
      <c r="Q22" s="72"/>
      <c r="R22" s="34"/>
      <c r="S22" s="28"/>
      <c r="T22" s="28"/>
      <c r="U22" s="28"/>
      <c r="V22" s="28"/>
      <c r="W22" s="28"/>
      <c r="X22" s="28"/>
      <c r="Y22" s="28"/>
      <c r="Z22" s="61"/>
      <c r="AA22" s="61"/>
      <c r="AB22" s="35"/>
      <c r="AD22" s="34" t="s">
        <v>740</v>
      </c>
    </row>
    <row r="23" spans="1:30">
      <c r="A23" s="91"/>
      <c r="B23" s="92"/>
      <c r="C23" s="87"/>
      <c r="D23" s="87"/>
      <c r="E23" s="107"/>
      <c r="F23" s="107"/>
      <c r="G23" s="107"/>
      <c r="H23" s="169"/>
      <c r="I23" s="110" t="str">
        <f t="shared" si="0"/>
        <v/>
      </c>
      <c r="J23" s="87"/>
      <c r="K23" s="87"/>
      <c r="N23"/>
      <c r="R23" s="34"/>
      <c r="S23" s="28"/>
      <c r="T23" s="28"/>
      <c r="U23" s="28"/>
      <c r="V23" s="28"/>
      <c r="W23" s="28"/>
      <c r="X23" s="28"/>
      <c r="Y23" s="28"/>
      <c r="Z23" s="61"/>
      <c r="AA23" s="61"/>
      <c r="AB23" s="35"/>
      <c r="AD23" s="34" t="s">
        <v>740</v>
      </c>
    </row>
    <row r="24" spans="1:30">
      <c r="A24" s="91"/>
      <c r="B24" s="92"/>
      <c r="C24" s="87"/>
      <c r="D24" s="87"/>
      <c r="E24" s="107"/>
      <c r="F24" s="107"/>
      <c r="G24" s="107"/>
      <c r="H24" s="169"/>
      <c r="I24" s="110" t="str">
        <f t="shared" si="0"/>
        <v/>
      </c>
      <c r="J24" s="87"/>
      <c r="K24" s="87"/>
      <c r="N24"/>
      <c r="R24" s="34"/>
      <c r="S24" s="28"/>
      <c r="T24" s="28"/>
      <c r="U24" s="28"/>
      <c r="V24" s="28"/>
      <c r="W24" s="28"/>
      <c r="X24" s="28"/>
      <c r="Y24" s="28"/>
      <c r="Z24" s="61"/>
      <c r="AA24" s="61"/>
      <c r="AB24" s="35"/>
      <c r="AD24" s="34" t="s">
        <v>740</v>
      </c>
    </row>
    <row r="25" spans="1:30">
      <c r="A25" s="91"/>
      <c r="B25" s="92"/>
      <c r="C25" s="87"/>
      <c r="D25" s="87"/>
      <c r="E25" s="107"/>
      <c r="F25" s="107"/>
      <c r="G25" s="107"/>
      <c r="H25" s="169"/>
      <c r="I25" s="110" t="str">
        <f t="shared" si="0"/>
        <v/>
      </c>
      <c r="J25" s="87"/>
      <c r="K25" s="87"/>
      <c r="M25" s="89"/>
      <c r="N25"/>
      <c r="R25" s="34"/>
      <c r="S25" s="28"/>
      <c r="T25" s="28"/>
      <c r="U25" s="28"/>
      <c r="V25" s="28"/>
      <c r="W25" s="28"/>
      <c r="X25" s="28"/>
      <c r="Y25" s="28"/>
      <c r="Z25" s="61"/>
      <c r="AA25" s="61"/>
      <c r="AB25" s="35"/>
      <c r="AD25" s="34" t="s">
        <v>740</v>
      </c>
    </row>
    <row r="26" spans="1:30">
      <c r="A26" s="91"/>
      <c r="B26" s="92"/>
      <c r="C26" s="87"/>
      <c r="D26" s="87"/>
      <c r="E26" s="107"/>
      <c r="F26" s="107"/>
      <c r="G26" s="107"/>
      <c r="H26" s="169"/>
      <c r="I26" s="110" t="str">
        <f t="shared" si="0"/>
        <v/>
      </c>
      <c r="J26" s="87"/>
      <c r="K26" s="87"/>
      <c r="R26" s="34"/>
      <c r="S26" s="28"/>
      <c r="T26" s="28"/>
      <c r="U26" s="28"/>
      <c r="V26" s="28"/>
      <c r="W26" s="28"/>
      <c r="X26" s="28"/>
      <c r="Y26" s="28"/>
      <c r="Z26" s="61"/>
      <c r="AA26" s="61"/>
      <c r="AB26" s="35"/>
      <c r="AD26" s="34" t="s">
        <v>740</v>
      </c>
    </row>
    <row r="27" spans="1:30">
      <c r="A27" s="91"/>
      <c r="B27" s="92"/>
      <c r="C27" s="87"/>
      <c r="D27" s="87"/>
      <c r="E27" s="107"/>
      <c r="F27" s="107"/>
      <c r="G27" s="107"/>
      <c r="H27" s="169"/>
      <c r="I27" s="110" t="str">
        <f t="shared" si="0"/>
        <v/>
      </c>
      <c r="J27" s="87"/>
      <c r="K27" s="87"/>
      <c r="M27" s="24"/>
      <c r="R27" s="34"/>
      <c r="S27" s="28"/>
      <c r="T27" s="28"/>
      <c r="U27" s="28"/>
      <c r="V27" s="28"/>
      <c r="W27" s="28"/>
      <c r="X27" s="28"/>
      <c r="Y27" s="28"/>
      <c r="Z27" s="61"/>
      <c r="AA27" s="61"/>
      <c r="AB27" s="35"/>
      <c r="AD27" s="34" t="s">
        <v>740</v>
      </c>
    </row>
    <row r="28" spans="1:30">
      <c r="A28" s="91"/>
      <c r="B28" s="92"/>
      <c r="C28" s="87"/>
      <c r="D28" s="87"/>
      <c r="E28" s="107"/>
      <c r="F28" s="107"/>
      <c r="G28" s="107"/>
      <c r="H28" s="169"/>
      <c r="I28" s="110" t="str">
        <f t="shared" si="0"/>
        <v/>
      </c>
      <c r="J28" s="87"/>
      <c r="K28" s="87"/>
      <c r="R28" s="34"/>
      <c r="S28" s="28"/>
      <c r="T28" s="28"/>
      <c r="U28" s="28"/>
      <c r="V28" s="28"/>
      <c r="W28" s="28"/>
      <c r="X28" s="28"/>
      <c r="Y28" s="28"/>
      <c r="Z28" s="61"/>
      <c r="AA28" s="61"/>
      <c r="AB28" s="35"/>
      <c r="AD28" s="34" t="s">
        <v>740</v>
      </c>
    </row>
    <row r="29" spans="1:30">
      <c r="A29" s="91"/>
      <c r="B29" s="92"/>
      <c r="C29" s="87"/>
      <c r="D29" s="87"/>
      <c r="E29" s="107"/>
      <c r="F29" s="107"/>
      <c r="G29" s="107"/>
      <c r="H29" s="169"/>
      <c r="I29" s="110" t="str">
        <f t="shared" si="0"/>
        <v/>
      </c>
      <c r="J29" s="87"/>
      <c r="K29" s="87"/>
      <c r="R29" s="34"/>
      <c r="S29" s="28"/>
      <c r="T29" s="28"/>
      <c r="U29" s="28"/>
      <c r="V29" s="28"/>
      <c r="W29" s="28"/>
      <c r="X29" s="28"/>
      <c r="Y29" s="28"/>
      <c r="Z29" s="61"/>
      <c r="AA29" s="61"/>
      <c r="AB29" s="35"/>
      <c r="AD29" s="34" t="s">
        <v>740</v>
      </c>
    </row>
    <row r="30" spans="1:30">
      <c r="A30" s="91"/>
      <c r="B30" s="92"/>
      <c r="C30" s="87"/>
      <c r="D30" s="87"/>
      <c r="E30" s="107"/>
      <c r="F30" s="107"/>
      <c r="G30" s="107"/>
      <c r="H30" s="169"/>
      <c r="I30" s="110" t="str">
        <f t="shared" si="0"/>
        <v/>
      </c>
      <c r="J30" s="87"/>
      <c r="K30" s="87"/>
      <c r="R30" s="34"/>
      <c r="S30" s="28"/>
      <c r="T30" s="28"/>
      <c r="U30" s="28"/>
      <c r="V30" s="28"/>
      <c r="W30" s="28"/>
      <c r="X30" s="28"/>
      <c r="Y30" s="28"/>
      <c r="Z30" s="61"/>
      <c r="AA30" s="61"/>
      <c r="AB30" s="35"/>
      <c r="AD30" s="34" t="s">
        <v>740</v>
      </c>
    </row>
    <row r="31" spans="1:30">
      <c r="A31" s="91"/>
      <c r="B31" s="92"/>
      <c r="C31" s="87"/>
      <c r="D31" s="87"/>
      <c r="E31" s="107"/>
      <c r="F31" s="107"/>
      <c r="G31" s="107"/>
      <c r="H31" s="169"/>
      <c r="I31" s="110" t="str">
        <f t="shared" si="0"/>
        <v/>
      </c>
      <c r="J31" s="87"/>
      <c r="K31" s="87"/>
      <c r="R31" s="34"/>
      <c r="S31" s="28"/>
      <c r="T31" s="28"/>
      <c r="U31" s="28"/>
      <c r="V31" s="28"/>
      <c r="W31" s="28"/>
      <c r="X31" s="28"/>
      <c r="Y31" s="28"/>
      <c r="Z31" s="61"/>
      <c r="AA31" s="61"/>
      <c r="AB31" s="35"/>
      <c r="AD31" s="34" t="s">
        <v>740</v>
      </c>
    </row>
    <row r="32" spans="1:30">
      <c r="A32" s="91"/>
      <c r="B32" s="92"/>
      <c r="C32" s="87"/>
      <c r="D32" s="87"/>
      <c r="E32" s="107"/>
      <c r="F32" s="107"/>
      <c r="G32" s="107"/>
      <c r="H32" s="169"/>
      <c r="I32" s="110" t="str">
        <f t="shared" si="0"/>
        <v/>
      </c>
      <c r="J32" s="87"/>
      <c r="K32" s="87"/>
      <c r="R32" s="34"/>
      <c r="S32" s="28"/>
      <c r="T32" s="28"/>
      <c r="U32" s="28"/>
      <c r="V32" s="28"/>
      <c r="W32" s="28"/>
      <c r="X32" s="28"/>
      <c r="Y32" s="28"/>
      <c r="Z32" s="61"/>
      <c r="AA32" s="61"/>
      <c r="AB32" s="35"/>
      <c r="AD32" s="34" t="s">
        <v>740</v>
      </c>
    </row>
    <row r="33" spans="1:30">
      <c r="A33" s="91"/>
      <c r="B33" s="92"/>
      <c r="C33" s="87"/>
      <c r="D33" s="87"/>
      <c r="E33" s="107"/>
      <c r="F33" s="107"/>
      <c r="G33" s="107"/>
      <c r="H33" s="169"/>
      <c r="I33" s="110" t="str">
        <f t="shared" si="0"/>
        <v/>
      </c>
      <c r="J33" s="87"/>
      <c r="K33" s="87"/>
      <c r="R33" s="34"/>
      <c r="S33" s="28"/>
      <c r="T33" s="28"/>
      <c r="U33" s="28"/>
      <c r="V33" s="28"/>
      <c r="W33" s="28"/>
      <c r="X33" s="28"/>
      <c r="Y33" s="28"/>
      <c r="Z33" s="61"/>
      <c r="AA33" s="61"/>
      <c r="AB33" s="35"/>
      <c r="AD33" s="34" t="s">
        <v>740</v>
      </c>
    </row>
    <row r="34" spans="1:30">
      <c r="A34" s="91"/>
      <c r="B34" s="92"/>
      <c r="C34" s="87"/>
      <c r="D34" s="87"/>
      <c r="E34" s="107"/>
      <c r="F34" s="107"/>
      <c r="G34" s="107"/>
      <c r="H34" s="169"/>
      <c r="I34" s="110" t="str">
        <f t="shared" si="0"/>
        <v/>
      </c>
      <c r="J34" s="87"/>
      <c r="K34" s="87"/>
      <c r="R34" s="34"/>
      <c r="S34" s="28"/>
      <c r="T34" s="28"/>
      <c r="U34" s="28"/>
      <c r="V34" s="28"/>
      <c r="W34" s="28"/>
      <c r="X34" s="28"/>
      <c r="Y34" s="28"/>
      <c r="Z34" s="61"/>
      <c r="AA34" s="61"/>
      <c r="AB34" s="35"/>
      <c r="AD34" s="34" t="s">
        <v>740</v>
      </c>
    </row>
    <row r="35" spans="1:30">
      <c r="A35" s="91"/>
      <c r="B35" s="92"/>
      <c r="C35" s="87"/>
      <c r="D35" s="87"/>
      <c r="E35" s="107"/>
      <c r="F35" s="107"/>
      <c r="G35" s="107"/>
      <c r="H35" s="169"/>
      <c r="I35" s="110" t="str">
        <f t="shared" si="0"/>
        <v/>
      </c>
      <c r="J35" s="87"/>
      <c r="K35" s="87"/>
      <c r="R35" s="34"/>
      <c r="S35" s="28"/>
      <c r="T35" s="28"/>
      <c r="U35" s="28"/>
      <c r="V35" s="28"/>
      <c r="W35" s="28"/>
      <c r="X35" s="28"/>
      <c r="Y35" s="28"/>
      <c r="Z35" s="61"/>
      <c r="AA35" s="61"/>
      <c r="AB35" s="35"/>
      <c r="AD35" s="34" t="s">
        <v>740</v>
      </c>
    </row>
    <row r="36" spans="1:30">
      <c r="A36" s="91"/>
      <c r="B36" s="92"/>
      <c r="C36" s="87"/>
      <c r="D36" s="87"/>
      <c r="E36" s="107"/>
      <c r="F36" s="107"/>
      <c r="G36" s="107"/>
      <c r="H36" s="169"/>
      <c r="I36" s="110" t="str">
        <f t="shared" si="0"/>
        <v/>
      </c>
      <c r="J36" s="87"/>
      <c r="K36" s="87"/>
      <c r="R36" s="34"/>
      <c r="S36" s="28"/>
      <c r="T36" s="28"/>
      <c r="U36" s="28"/>
      <c r="V36" s="28"/>
      <c r="W36" s="28"/>
      <c r="X36" s="28"/>
      <c r="Y36" s="28"/>
      <c r="Z36" s="61"/>
      <c r="AA36" s="61"/>
      <c r="AB36" s="35"/>
      <c r="AD36" s="34" t="s">
        <v>740</v>
      </c>
    </row>
    <row r="37" spans="1:30">
      <c r="A37" s="91"/>
      <c r="B37" s="92"/>
      <c r="C37" s="87"/>
      <c r="D37" s="87"/>
      <c r="E37" s="107"/>
      <c r="F37" s="107"/>
      <c r="G37" s="107"/>
      <c r="H37" s="169"/>
      <c r="I37" s="110" t="str">
        <f t="shared" si="0"/>
        <v/>
      </c>
      <c r="J37" s="87"/>
      <c r="K37" s="87"/>
      <c r="R37" s="34"/>
      <c r="S37" s="28"/>
      <c r="T37" s="28"/>
      <c r="U37" s="28"/>
      <c r="V37" s="28"/>
      <c r="W37" s="28"/>
      <c r="X37" s="28"/>
      <c r="Y37" s="28"/>
      <c r="Z37" s="61"/>
      <c r="AA37" s="61"/>
      <c r="AB37" s="35"/>
      <c r="AD37" s="34" t="s">
        <v>740</v>
      </c>
    </row>
    <row r="38" spans="1:30">
      <c r="A38" s="91"/>
      <c r="B38" s="92"/>
      <c r="C38" s="87"/>
      <c r="D38" s="87"/>
      <c r="E38" s="107"/>
      <c r="F38" s="107"/>
      <c r="G38" s="107"/>
      <c r="H38" s="169"/>
      <c r="I38" s="110" t="str">
        <f t="shared" si="0"/>
        <v/>
      </c>
      <c r="J38" s="87"/>
      <c r="K38" s="87"/>
      <c r="R38" s="34"/>
      <c r="S38" s="28"/>
      <c r="T38" s="28"/>
      <c r="U38" s="28"/>
      <c r="V38" s="28"/>
      <c r="W38" s="28"/>
      <c r="X38" s="28"/>
      <c r="Y38" s="28"/>
      <c r="Z38" s="61"/>
      <c r="AA38" s="61"/>
      <c r="AB38" s="35"/>
      <c r="AD38" s="34" t="s">
        <v>740</v>
      </c>
    </row>
    <row r="39" spans="1:30">
      <c r="A39" s="91"/>
      <c r="B39" s="92"/>
      <c r="C39" s="87"/>
      <c r="D39" s="87"/>
      <c r="E39" s="107"/>
      <c r="F39" s="107"/>
      <c r="G39" s="107"/>
      <c r="H39" s="169"/>
      <c r="I39" s="110" t="str">
        <f t="shared" si="0"/>
        <v/>
      </c>
      <c r="J39" s="87"/>
      <c r="K39" s="87"/>
      <c r="R39" s="34"/>
      <c r="S39" s="28"/>
      <c r="T39" s="28"/>
      <c r="U39" s="28"/>
      <c r="V39" s="28"/>
      <c r="W39" s="28"/>
      <c r="X39" s="28"/>
      <c r="Y39" s="28"/>
      <c r="Z39" s="61"/>
      <c r="AA39" s="61"/>
      <c r="AB39" s="35"/>
      <c r="AD39" s="34" t="s">
        <v>740</v>
      </c>
    </row>
    <row r="40" spans="1:30">
      <c r="A40" s="91"/>
      <c r="B40" s="92"/>
      <c r="C40" s="87"/>
      <c r="D40" s="87"/>
      <c r="E40" s="107"/>
      <c r="F40" s="107"/>
      <c r="G40" s="107"/>
      <c r="H40" s="169"/>
      <c r="I40" s="110" t="str">
        <f t="shared" si="0"/>
        <v/>
      </c>
      <c r="J40" s="87"/>
      <c r="K40" s="87"/>
      <c r="R40" s="34"/>
      <c r="S40" s="28"/>
      <c r="T40" s="28"/>
      <c r="U40" s="28"/>
      <c r="V40" s="28"/>
      <c r="W40" s="28"/>
      <c r="X40" s="28"/>
      <c r="Y40" s="28"/>
      <c r="Z40" s="61"/>
      <c r="AA40" s="61"/>
      <c r="AB40" s="35"/>
      <c r="AD40" s="34" t="s">
        <v>740</v>
      </c>
    </row>
    <row r="41" spans="1:30">
      <c r="A41" s="91"/>
      <c r="B41" s="92"/>
      <c r="C41" s="87"/>
      <c r="D41" s="87"/>
      <c r="E41" s="107"/>
      <c r="F41" s="107"/>
      <c r="G41" s="107"/>
      <c r="H41" s="169"/>
      <c r="I41" s="110" t="str">
        <f t="shared" si="0"/>
        <v/>
      </c>
      <c r="J41" s="87"/>
      <c r="K41" s="87"/>
      <c r="R41" s="34"/>
      <c r="S41" s="28"/>
      <c r="T41" s="28"/>
      <c r="U41" s="28"/>
      <c r="V41" s="28"/>
      <c r="W41" s="28"/>
      <c r="X41" s="28"/>
      <c r="Y41" s="28"/>
      <c r="Z41" s="61"/>
      <c r="AA41" s="61"/>
      <c r="AB41" s="35"/>
      <c r="AD41" s="34" t="s">
        <v>740</v>
      </c>
    </row>
    <row r="42" spans="1:30">
      <c r="A42" s="91"/>
      <c r="B42" s="92"/>
      <c r="C42" s="87"/>
      <c r="D42" s="87"/>
      <c r="E42" s="107"/>
      <c r="F42" s="107"/>
      <c r="G42" s="107"/>
      <c r="H42" s="169"/>
      <c r="I42" s="110" t="str">
        <f t="shared" si="0"/>
        <v/>
      </c>
      <c r="J42" s="87"/>
      <c r="K42" s="87"/>
      <c r="R42" s="34"/>
      <c r="S42" s="28"/>
      <c r="T42" s="28"/>
      <c r="U42" s="28"/>
      <c r="V42" s="28"/>
      <c r="W42" s="28"/>
      <c r="X42" s="28"/>
      <c r="Y42" s="28"/>
      <c r="Z42" s="61"/>
      <c r="AA42" s="61"/>
      <c r="AB42" s="35"/>
      <c r="AD42" s="34" t="s">
        <v>740</v>
      </c>
    </row>
    <row r="43" spans="1:30">
      <c r="A43" s="91"/>
      <c r="B43" s="92"/>
      <c r="C43" s="87"/>
      <c r="D43" s="87"/>
      <c r="E43" s="107"/>
      <c r="F43" s="107"/>
      <c r="G43" s="107"/>
      <c r="H43" s="169"/>
      <c r="I43" s="110" t="str">
        <f t="shared" si="0"/>
        <v/>
      </c>
      <c r="J43" s="87"/>
      <c r="K43" s="87"/>
      <c r="R43" s="34"/>
      <c r="S43" s="28"/>
      <c r="T43" s="28"/>
      <c r="U43" s="28"/>
      <c r="V43" s="28"/>
      <c r="W43" s="28"/>
      <c r="X43" s="28"/>
      <c r="Y43" s="28"/>
      <c r="Z43" s="61"/>
      <c r="AA43" s="61"/>
      <c r="AB43" s="35"/>
      <c r="AD43" s="34" t="s">
        <v>740</v>
      </c>
    </row>
    <row r="44" spans="1:30">
      <c r="A44" s="91"/>
      <c r="B44" s="92"/>
      <c r="C44" s="87"/>
      <c r="D44" s="87"/>
      <c r="E44" s="107"/>
      <c r="F44" s="107"/>
      <c r="G44" s="107"/>
      <c r="H44" s="169"/>
      <c r="I44" s="110" t="str">
        <f t="shared" si="0"/>
        <v/>
      </c>
      <c r="J44" s="87"/>
      <c r="K44" s="87"/>
      <c r="R44" s="34"/>
      <c r="S44" s="28"/>
      <c r="T44" s="28"/>
      <c r="U44" s="28"/>
      <c r="V44" s="28"/>
      <c r="W44" s="28"/>
      <c r="X44" s="28"/>
      <c r="Y44" s="28"/>
      <c r="Z44" s="61"/>
      <c r="AA44" s="61"/>
      <c r="AB44" s="35"/>
      <c r="AD44" s="34" t="s">
        <v>740</v>
      </c>
    </row>
    <row r="45" spans="1:30">
      <c r="A45" s="91"/>
      <c r="B45" s="92"/>
      <c r="C45" s="87"/>
      <c r="D45" s="87"/>
      <c r="E45" s="107"/>
      <c r="F45" s="107"/>
      <c r="G45" s="107"/>
      <c r="H45" s="169"/>
      <c r="I45" s="110" t="str">
        <f t="shared" si="0"/>
        <v/>
      </c>
      <c r="J45" s="87"/>
      <c r="K45" s="87"/>
      <c r="R45" s="34"/>
      <c r="S45" s="28"/>
      <c r="T45" s="28"/>
      <c r="U45" s="28"/>
      <c r="V45" s="28"/>
      <c r="W45" s="28"/>
      <c r="X45" s="28"/>
      <c r="Y45" s="28"/>
      <c r="Z45" s="61"/>
      <c r="AA45" s="61"/>
      <c r="AB45" s="35"/>
      <c r="AD45" s="34" t="s">
        <v>740</v>
      </c>
    </row>
    <row r="46" spans="1:30">
      <c r="A46" s="91"/>
      <c r="B46" s="92"/>
      <c r="C46" s="87"/>
      <c r="D46" s="87"/>
      <c r="E46" s="107"/>
      <c r="F46" s="107"/>
      <c r="G46" s="107"/>
      <c r="H46" s="169"/>
      <c r="I46" s="110" t="str">
        <f t="shared" si="0"/>
        <v/>
      </c>
      <c r="J46" s="87"/>
      <c r="K46" s="87"/>
      <c r="R46" s="34"/>
      <c r="S46" s="28"/>
      <c r="T46" s="28"/>
      <c r="U46" s="28"/>
      <c r="V46" s="28"/>
      <c r="W46" s="28"/>
      <c r="X46" s="28"/>
      <c r="Y46" s="28"/>
      <c r="Z46" s="61"/>
      <c r="AA46" s="61"/>
      <c r="AB46" s="35"/>
      <c r="AD46" s="34" t="s">
        <v>740</v>
      </c>
    </row>
    <row r="47" spans="1:30">
      <c r="A47" s="91"/>
      <c r="B47" s="92"/>
      <c r="C47" s="87"/>
      <c r="D47" s="87"/>
      <c r="E47" s="107"/>
      <c r="F47" s="107"/>
      <c r="G47" s="107"/>
      <c r="H47" s="169"/>
      <c r="I47" s="110" t="str">
        <f t="shared" si="0"/>
        <v/>
      </c>
      <c r="J47" s="87"/>
      <c r="K47" s="87"/>
      <c r="R47" s="34"/>
      <c r="S47" s="28"/>
      <c r="T47" s="28"/>
      <c r="U47" s="28"/>
      <c r="V47" s="28"/>
      <c r="W47" s="28"/>
      <c r="X47" s="28"/>
      <c r="Y47" s="28"/>
      <c r="Z47" s="61"/>
      <c r="AA47" s="61"/>
      <c r="AB47" s="35"/>
      <c r="AD47" s="34" t="s">
        <v>740</v>
      </c>
    </row>
    <row r="48" spans="1:30">
      <c r="A48" s="91"/>
      <c r="B48" s="92"/>
      <c r="C48" s="87"/>
      <c r="D48" s="87"/>
      <c r="E48" s="107"/>
      <c r="F48" s="107"/>
      <c r="G48" s="107"/>
      <c r="H48" s="169"/>
      <c r="I48" s="110" t="str">
        <f t="shared" si="0"/>
        <v/>
      </c>
      <c r="J48" s="87"/>
      <c r="K48" s="87"/>
      <c r="R48" s="34"/>
      <c r="S48" s="28"/>
      <c r="T48" s="28"/>
      <c r="U48" s="28"/>
      <c r="V48" s="28"/>
      <c r="W48" s="28"/>
      <c r="X48" s="28"/>
      <c r="Y48" s="28"/>
      <c r="Z48" s="61"/>
      <c r="AA48" s="61"/>
      <c r="AB48" s="35"/>
      <c r="AD48" s="34" t="s">
        <v>740</v>
      </c>
    </row>
    <row r="49" spans="1:30">
      <c r="A49" s="91"/>
      <c r="B49" s="92"/>
      <c r="C49" s="87"/>
      <c r="D49" s="87"/>
      <c r="E49" s="107"/>
      <c r="F49" s="107"/>
      <c r="G49" s="107"/>
      <c r="H49" s="169"/>
      <c r="I49" s="110" t="str">
        <f t="shared" si="0"/>
        <v/>
      </c>
      <c r="J49" s="87"/>
      <c r="K49" s="87"/>
      <c r="R49" s="34"/>
      <c r="S49" s="28"/>
      <c r="T49" s="28"/>
      <c r="U49" s="28"/>
      <c r="V49" s="28"/>
      <c r="W49" s="28"/>
      <c r="X49" s="28"/>
      <c r="Y49" s="28"/>
      <c r="Z49" s="61"/>
      <c r="AA49" s="61"/>
      <c r="AB49" s="35"/>
      <c r="AD49" s="34" t="s">
        <v>740</v>
      </c>
    </row>
    <row r="50" spans="1:30">
      <c r="A50" s="91"/>
      <c r="B50" s="92"/>
      <c r="C50" s="87"/>
      <c r="D50" s="87"/>
      <c r="E50" s="107"/>
      <c r="F50" s="107"/>
      <c r="G50" s="107"/>
      <c r="H50" s="169"/>
      <c r="I50" s="110" t="str">
        <f t="shared" si="0"/>
        <v/>
      </c>
      <c r="J50" s="87"/>
      <c r="K50" s="87"/>
      <c r="R50" s="34"/>
      <c r="S50" s="28"/>
      <c r="T50" s="28"/>
      <c r="U50" s="28"/>
      <c r="V50" s="28"/>
      <c r="W50" s="28"/>
      <c r="X50" s="28"/>
      <c r="Y50" s="28"/>
      <c r="Z50" s="61"/>
      <c r="AA50" s="61"/>
      <c r="AB50" s="35"/>
      <c r="AD50" s="34" t="s">
        <v>740</v>
      </c>
    </row>
    <row r="51" spans="1:30">
      <c r="A51" s="91"/>
      <c r="B51" s="92"/>
      <c r="C51" s="87"/>
      <c r="D51" s="87"/>
      <c r="E51" s="107"/>
      <c r="F51" s="107"/>
      <c r="G51" s="107"/>
      <c r="H51" s="169"/>
      <c r="I51" s="110" t="str">
        <f t="shared" si="0"/>
        <v/>
      </c>
      <c r="J51" s="87"/>
      <c r="K51" s="87"/>
      <c r="R51" s="34"/>
      <c r="S51" s="28"/>
      <c r="T51" s="28"/>
      <c r="U51" s="28"/>
      <c r="V51" s="28"/>
      <c r="W51" s="28"/>
      <c r="X51" s="28"/>
      <c r="Y51" s="28"/>
      <c r="Z51" s="61"/>
      <c r="AA51" s="61"/>
      <c r="AB51" s="35"/>
      <c r="AD51" s="34" t="s">
        <v>740</v>
      </c>
    </row>
    <row r="52" spans="1:30">
      <c r="A52" s="91"/>
      <c r="B52" s="92"/>
      <c r="C52" s="87"/>
      <c r="D52" s="87"/>
      <c r="E52" s="107"/>
      <c r="F52" s="107"/>
      <c r="G52" s="107"/>
      <c r="H52" s="169"/>
      <c r="I52" s="110" t="str">
        <f t="shared" si="0"/>
        <v/>
      </c>
      <c r="J52" s="87"/>
      <c r="K52" s="87"/>
      <c r="R52" s="34"/>
      <c r="S52" s="28"/>
      <c r="T52" s="28"/>
      <c r="U52" s="28"/>
      <c r="V52" s="28"/>
      <c r="W52" s="28"/>
      <c r="X52" s="28"/>
      <c r="Y52" s="28"/>
      <c r="Z52" s="61"/>
      <c r="AA52" s="61"/>
      <c r="AB52" s="35"/>
      <c r="AD52" s="34" t="s">
        <v>740</v>
      </c>
    </row>
    <row r="53" spans="1:30">
      <c r="A53" s="91"/>
      <c r="B53" s="92"/>
      <c r="C53" s="87"/>
      <c r="D53" s="87"/>
      <c r="E53" s="107"/>
      <c r="F53" s="107"/>
      <c r="G53" s="107"/>
      <c r="H53" s="169"/>
      <c r="I53" s="110" t="str">
        <f t="shared" si="0"/>
        <v/>
      </c>
      <c r="J53" s="87"/>
      <c r="K53" s="87"/>
      <c r="R53" s="34"/>
      <c r="S53" s="28"/>
      <c r="T53" s="28"/>
      <c r="U53" s="28"/>
      <c r="V53" s="28"/>
      <c r="W53" s="28"/>
      <c r="X53" s="28"/>
      <c r="Y53" s="28"/>
      <c r="Z53" s="61"/>
      <c r="AA53" s="61"/>
      <c r="AB53" s="35"/>
      <c r="AD53" s="34" t="s">
        <v>740</v>
      </c>
    </row>
    <row r="54" spans="1:30">
      <c r="A54" s="91"/>
      <c r="B54" s="92"/>
      <c r="C54" s="87"/>
      <c r="D54" s="87"/>
      <c r="E54" s="107"/>
      <c r="F54" s="107"/>
      <c r="G54" s="107"/>
      <c r="H54" s="169"/>
      <c r="I54" s="110" t="str">
        <f t="shared" si="0"/>
        <v/>
      </c>
      <c r="J54" s="87"/>
      <c r="K54" s="87"/>
      <c r="R54" s="34"/>
      <c r="S54" s="28"/>
      <c r="T54" s="28"/>
      <c r="U54" s="28"/>
      <c r="V54" s="28"/>
      <c r="W54" s="28"/>
      <c r="X54" s="28"/>
      <c r="Y54" s="28"/>
      <c r="Z54" s="61"/>
      <c r="AA54" s="61"/>
      <c r="AB54" s="35"/>
      <c r="AD54" s="34" t="s">
        <v>740</v>
      </c>
    </row>
    <row r="55" spans="1:30">
      <c r="A55" s="91"/>
      <c r="B55" s="92"/>
      <c r="C55" s="87"/>
      <c r="D55" s="87"/>
      <c r="E55" s="107"/>
      <c r="F55" s="107"/>
      <c r="G55" s="107"/>
      <c r="H55" s="169"/>
      <c r="I55" s="110" t="str">
        <f t="shared" si="0"/>
        <v/>
      </c>
      <c r="J55" s="87"/>
      <c r="K55" s="87"/>
      <c r="R55" s="34"/>
      <c r="S55" s="28"/>
      <c r="T55" s="28"/>
      <c r="U55" s="28"/>
      <c r="V55" s="28"/>
      <c r="W55" s="28"/>
      <c r="X55" s="28"/>
      <c r="Y55" s="28"/>
      <c r="Z55" s="61"/>
      <c r="AA55" s="61"/>
      <c r="AB55" s="35"/>
      <c r="AD55" s="34" t="s">
        <v>740</v>
      </c>
    </row>
    <row r="56" spans="1:30">
      <c r="A56" s="91"/>
      <c r="B56" s="92"/>
      <c r="C56" s="87"/>
      <c r="D56" s="87"/>
      <c r="E56" s="107"/>
      <c r="F56" s="107"/>
      <c r="G56" s="107"/>
      <c r="H56" s="169"/>
      <c r="I56" s="110" t="str">
        <f t="shared" si="0"/>
        <v/>
      </c>
      <c r="J56" s="87"/>
      <c r="K56" s="87"/>
      <c r="R56" s="34"/>
      <c r="S56" s="28"/>
      <c r="T56" s="28"/>
      <c r="U56" s="28"/>
      <c r="V56" s="28"/>
      <c r="W56" s="28"/>
      <c r="X56" s="28"/>
      <c r="Y56" s="28"/>
      <c r="Z56" s="61"/>
      <c r="AA56" s="61"/>
      <c r="AB56" s="35"/>
      <c r="AD56" s="34" t="s">
        <v>740</v>
      </c>
    </row>
    <row r="57" spans="1:30">
      <c r="A57" s="91"/>
      <c r="B57" s="92"/>
      <c r="C57" s="87"/>
      <c r="D57" s="87"/>
      <c r="E57" s="107"/>
      <c r="F57" s="107"/>
      <c r="G57" s="107"/>
      <c r="H57" s="169"/>
      <c r="I57" s="110" t="str">
        <f t="shared" si="0"/>
        <v/>
      </c>
      <c r="J57" s="87"/>
      <c r="K57" s="87"/>
      <c r="R57" s="34"/>
      <c r="S57" s="28"/>
      <c r="T57" s="28"/>
      <c r="U57" s="28"/>
      <c r="V57" s="28"/>
      <c r="W57" s="28"/>
      <c r="X57" s="28"/>
      <c r="Y57" s="28"/>
      <c r="Z57" s="61"/>
      <c r="AA57" s="61"/>
      <c r="AB57" s="35"/>
      <c r="AD57" s="34" t="s">
        <v>740</v>
      </c>
    </row>
    <row r="58" spans="1:30">
      <c r="A58" s="91"/>
      <c r="B58" s="92"/>
      <c r="C58" s="87"/>
      <c r="D58" s="87"/>
      <c r="E58" s="107"/>
      <c r="F58" s="107"/>
      <c r="G58" s="107"/>
      <c r="H58" s="169"/>
      <c r="I58" s="110" t="str">
        <f t="shared" si="0"/>
        <v/>
      </c>
      <c r="J58" s="87"/>
      <c r="K58" s="87"/>
      <c r="R58" s="34"/>
      <c r="S58" s="28"/>
      <c r="T58" s="28"/>
      <c r="U58" s="28"/>
      <c r="V58" s="28"/>
      <c r="W58" s="28"/>
      <c r="X58" s="28"/>
      <c r="Y58" s="28"/>
      <c r="Z58" s="61"/>
      <c r="AA58" s="61"/>
      <c r="AB58" s="35"/>
      <c r="AD58" s="34" t="s">
        <v>740</v>
      </c>
    </row>
    <row r="59" spans="1:30">
      <c r="A59" s="91"/>
      <c r="B59" s="92"/>
      <c r="C59" s="87"/>
      <c r="D59" s="87"/>
      <c r="E59" s="107"/>
      <c r="F59" s="107"/>
      <c r="G59" s="107"/>
      <c r="H59" s="169"/>
      <c r="I59" s="110" t="str">
        <f t="shared" si="0"/>
        <v/>
      </c>
      <c r="J59" s="87"/>
      <c r="K59" s="87"/>
      <c r="R59" s="34"/>
      <c r="S59" s="28"/>
      <c r="T59" s="28"/>
      <c r="U59" s="28"/>
      <c r="V59" s="28"/>
      <c r="W59" s="28"/>
      <c r="X59" s="28"/>
      <c r="Y59" s="28"/>
      <c r="Z59" s="61"/>
      <c r="AA59" s="61"/>
      <c r="AB59" s="35"/>
      <c r="AD59" s="34" t="s">
        <v>740</v>
      </c>
    </row>
    <row r="60" spans="1:30">
      <c r="A60" s="91"/>
      <c r="B60" s="92"/>
      <c r="C60" s="87"/>
      <c r="D60" s="87"/>
      <c r="E60" s="107"/>
      <c r="F60" s="107"/>
      <c r="G60" s="107"/>
      <c r="H60" s="169"/>
      <c r="I60" s="110" t="str">
        <f t="shared" si="0"/>
        <v/>
      </c>
      <c r="J60" s="87"/>
      <c r="K60" s="87"/>
      <c r="R60" s="34"/>
      <c r="S60" s="28"/>
      <c r="T60" s="28"/>
      <c r="U60" s="28"/>
      <c r="V60" s="28"/>
      <c r="W60" s="28"/>
      <c r="X60" s="28"/>
      <c r="Y60" s="28"/>
      <c r="Z60" s="61"/>
      <c r="AA60" s="61"/>
      <c r="AB60" s="35"/>
      <c r="AD60" s="34" t="s">
        <v>740</v>
      </c>
    </row>
    <row r="61" spans="1:30">
      <c r="A61" s="91"/>
      <c r="B61" s="92"/>
      <c r="C61" s="87"/>
      <c r="D61" s="87"/>
      <c r="E61" s="107"/>
      <c r="F61" s="107"/>
      <c r="G61" s="107"/>
      <c r="H61" s="169"/>
      <c r="I61" s="110" t="str">
        <f t="shared" si="0"/>
        <v/>
      </c>
      <c r="J61" s="87"/>
      <c r="K61" s="87"/>
      <c r="R61" s="34"/>
      <c r="S61" s="28"/>
      <c r="T61" s="28"/>
      <c r="U61" s="28"/>
      <c r="V61" s="28"/>
      <c r="W61" s="28"/>
      <c r="X61" s="28"/>
      <c r="Y61" s="28"/>
      <c r="Z61" s="61"/>
      <c r="AA61" s="61"/>
      <c r="AB61" s="35"/>
      <c r="AD61" s="34" t="s">
        <v>740</v>
      </c>
    </row>
    <row r="62" spans="1:30">
      <c r="A62" s="91"/>
      <c r="B62" s="92"/>
      <c r="C62" s="87"/>
      <c r="D62" s="87"/>
      <c r="E62" s="107"/>
      <c r="F62" s="107"/>
      <c r="G62" s="107"/>
      <c r="H62" s="169"/>
      <c r="I62" s="110" t="str">
        <f t="shared" si="0"/>
        <v/>
      </c>
      <c r="J62" s="87"/>
      <c r="K62" s="87"/>
      <c r="R62" s="34"/>
      <c r="S62" s="28"/>
      <c r="T62" s="28"/>
      <c r="U62" s="28"/>
      <c r="V62" s="28"/>
      <c r="W62" s="28"/>
      <c r="X62" s="28"/>
      <c r="Y62" s="28"/>
      <c r="Z62" s="61"/>
      <c r="AA62" s="61"/>
      <c r="AB62" s="35"/>
      <c r="AD62" s="34" t="s">
        <v>740</v>
      </c>
    </row>
    <row r="63" spans="1:30">
      <c r="A63" s="91"/>
      <c r="B63" s="92"/>
      <c r="C63" s="87"/>
      <c r="D63" s="87"/>
      <c r="E63" s="107"/>
      <c r="F63" s="107"/>
      <c r="G63" s="107"/>
      <c r="H63" s="169"/>
      <c r="I63" s="110" t="str">
        <f t="shared" si="0"/>
        <v/>
      </c>
      <c r="J63" s="87"/>
      <c r="K63" s="87"/>
      <c r="R63" s="34"/>
      <c r="S63" s="28"/>
      <c r="T63" s="28"/>
      <c r="U63" s="28"/>
      <c r="V63" s="28"/>
      <c r="W63" s="28"/>
      <c r="X63" s="28"/>
      <c r="Y63" s="28"/>
      <c r="Z63" s="61"/>
      <c r="AA63" s="61"/>
      <c r="AB63" s="35"/>
      <c r="AD63" s="34" t="s">
        <v>740</v>
      </c>
    </row>
    <row r="64" spans="1:30">
      <c r="A64" s="91"/>
      <c r="B64" s="92"/>
      <c r="C64" s="87"/>
      <c r="D64" s="87"/>
      <c r="E64" s="107"/>
      <c r="F64" s="107"/>
      <c r="G64" s="107"/>
      <c r="H64" s="169"/>
      <c r="I64" s="110" t="str">
        <f t="shared" si="0"/>
        <v/>
      </c>
      <c r="J64" s="87"/>
      <c r="K64" s="87"/>
      <c r="R64" s="34"/>
      <c r="S64" s="28"/>
      <c r="T64" s="28"/>
      <c r="U64" s="28"/>
      <c r="V64" s="28"/>
      <c r="W64" s="28"/>
      <c r="X64" s="28"/>
      <c r="Y64" s="28"/>
      <c r="Z64" s="61"/>
      <c r="AA64" s="61"/>
      <c r="AB64" s="35"/>
      <c r="AD64" s="34" t="s">
        <v>740</v>
      </c>
    </row>
    <row r="65" spans="1:30">
      <c r="A65" s="91"/>
      <c r="B65" s="92"/>
      <c r="C65" s="87"/>
      <c r="D65" s="87"/>
      <c r="E65" s="107"/>
      <c r="F65" s="107"/>
      <c r="G65" s="107"/>
      <c r="H65" s="169"/>
      <c r="I65" s="110" t="str">
        <f t="shared" si="0"/>
        <v/>
      </c>
      <c r="J65" s="87"/>
      <c r="K65" s="87"/>
      <c r="R65" s="34"/>
      <c r="S65" s="28"/>
      <c r="T65" s="28"/>
      <c r="U65" s="28"/>
      <c r="V65" s="28"/>
      <c r="W65" s="28"/>
      <c r="X65" s="28"/>
      <c r="Y65" s="28"/>
      <c r="Z65" s="61"/>
      <c r="AA65" s="61"/>
      <c r="AB65" s="35"/>
      <c r="AD65" s="34" t="s">
        <v>740</v>
      </c>
    </row>
    <row r="66" spans="1:30">
      <c r="A66" s="91"/>
      <c r="B66" s="92"/>
      <c r="C66" s="87"/>
      <c r="D66" s="87"/>
      <c r="E66" s="107"/>
      <c r="F66" s="107"/>
      <c r="G66" s="107"/>
      <c r="H66" s="169"/>
      <c r="I66" s="110" t="str">
        <f t="shared" si="0"/>
        <v/>
      </c>
      <c r="J66" s="87"/>
      <c r="K66" s="87"/>
      <c r="R66" s="34"/>
      <c r="S66" s="28"/>
      <c r="T66" s="28"/>
      <c r="U66" s="28"/>
      <c r="V66" s="28"/>
      <c r="W66" s="28"/>
      <c r="X66" s="28"/>
      <c r="Y66" s="28"/>
      <c r="Z66" s="61"/>
      <c r="AA66" s="61"/>
      <c r="AB66" s="35"/>
      <c r="AD66" s="34" t="s">
        <v>740</v>
      </c>
    </row>
    <row r="67" spans="1:30">
      <c r="A67" s="91"/>
      <c r="B67" s="92"/>
      <c r="C67" s="87"/>
      <c r="D67" s="87"/>
      <c r="E67" s="107"/>
      <c r="F67" s="107"/>
      <c r="G67" s="107"/>
      <c r="H67" s="169"/>
      <c r="I67" s="110" t="str">
        <f t="shared" si="0"/>
        <v/>
      </c>
      <c r="J67" s="87"/>
      <c r="K67" s="87"/>
      <c r="R67" s="34"/>
      <c r="S67" s="28"/>
      <c r="T67" s="28"/>
      <c r="U67" s="28"/>
      <c r="V67" s="28"/>
      <c r="W67" s="28"/>
      <c r="X67" s="28"/>
      <c r="Y67" s="28"/>
      <c r="Z67" s="61"/>
      <c r="AA67" s="61"/>
      <c r="AB67" s="35"/>
      <c r="AD67" s="34" t="s">
        <v>740</v>
      </c>
    </row>
    <row r="68" spans="1:30">
      <c r="A68" s="91"/>
      <c r="B68" s="92"/>
      <c r="C68" s="87"/>
      <c r="D68" s="87"/>
      <c r="E68" s="107"/>
      <c r="F68" s="107"/>
      <c r="G68" s="107"/>
      <c r="H68" s="169"/>
      <c r="I68" s="110" t="str">
        <f>IF(E68="","",ROUNDDOWN(PRODUCT(E68,F68,H68),0))</f>
        <v/>
      </c>
      <c r="J68" s="87"/>
      <c r="K68" s="87"/>
      <c r="R68" s="34"/>
      <c r="S68" s="28"/>
      <c r="T68" s="28"/>
      <c r="U68" s="28"/>
      <c r="V68" s="28"/>
      <c r="W68" s="28"/>
      <c r="X68" s="28"/>
      <c r="Y68" s="28"/>
      <c r="Z68" s="61"/>
      <c r="AA68" s="61"/>
      <c r="AB68" s="35"/>
      <c r="AD68" s="34" t="s">
        <v>740</v>
      </c>
    </row>
    <row r="69" spans="1:30" ht="21" customHeight="1">
      <c r="A69" s="148"/>
      <c r="B69" s="149"/>
      <c r="C69" s="149"/>
      <c r="D69" s="149"/>
      <c r="E69" s="409" t="s">
        <v>646</v>
      </c>
      <c r="F69" s="409"/>
      <c r="G69" s="409"/>
      <c r="H69" s="410"/>
      <c r="I69" s="61">
        <f>SUM(I3:I68)</f>
        <v>0</v>
      </c>
      <c r="J69" s="60"/>
      <c r="K69" s="60"/>
      <c r="N69"/>
      <c r="R69" s="34"/>
      <c r="S69" s="28"/>
      <c r="T69" s="28"/>
      <c r="U69" s="28"/>
      <c r="V69" s="28"/>
      <c r="W69" s="28"/>
      <c r="X69" s="35" t="s">
        <v>204</v>
      </c>
      <c r="Y69" s="35"/>
      <c r="Z69" s="61">
        <f>SUM(Z3:Z68)</f>
        <v>810844</v>
      </c>
      <c r="AA69" s="61"/>
      <c r="AB69" s="60"/>
      <c r="AD69" s="34" t="s">
        <v>740</v>
      </c>
    </row>
    <row r="70" spans="1:30" ht="12" customHeight="1">
      <c r="J70"/>
      <c r="N70"/>
    </row>
    <row r="71" spans="1:30">
      <c r="A71" t="s">
        <v>848</v>
      </c>
      <c r="B71"/>
      <c r="C71"/>
      <c r="D71" t="s">
        <v>849</v>
      </c>
      <c r="E71"/>
      <c r="F71"/>
      <c r="G71"/>
      <c r="H71"/>
      <c r="I71"/>
      <c r="J71"/>
      <c r="N71"/>
    </row>
    <row r="72" spans="1:30">
      <c r="A72" s="211" t="s">
        <v>51</v>
      </c>
      <c r="B72" s="1" t="s">
        <v>850</v>
      </c>
      <c r="C72" s="3"/>
      <c r="D72" s="3"/>
      <c r="E72" s="3"/>
      <c r="F72" s="3"/>
      <c r="G72" s="3"/>
      <c r="H72" s="3"/>
      <c r="I72" s="3"/>
      <c r="J72" s="3"/>
      <c r="K72" s="2"/>
      <c r="N72"/>
    </row>
    <row r="73" spans="1:30">
      <c r="A73" s="211" t="s">
        <v>51</v>
      </c>
      <c r="B73" s="1" t="s">
        <v>851</v>
      </c>
      <c r="C73" s="3"/>
      <c r="D73" s="3"/>
      <c r="E73" s="3"/>
      <c r="F73" s="3"/>
      <c r="G73" s="3"/>
      <c r="H73" s="3"/>
      <c r="I73" s="3"/>
      <c r="J73" s="3"/>
      <c r="K73" s="2"/>
      <c r="N73"/>
    </row>
    <row r="74" spans="1:30" ht="12" customHeight="1">
      <c r="J74"/>
      <c r="N74"/>
    </row>
    <row r="75" spans="1:30">
      <c r="A75" t="s">
        <v>130</v>
      </c>
      <c r="B75"/>
      <c r="C75"/>
      <c r="D75" t="s">
        <v>134</v>
      </c>
      <c r="E75"/>
      <c r="F75"/>
      <c r="G75"/>
      <c r="H75"/>
      <c r="I75"/>
      <c r="J75"/>
      <c r="N75"/>
    </row>
    <row r="76" spans="1:30">
      <c r="A76" s="211" t="s">
        <v>51</v>
      </c>
      <c r="B76" s="42" t="s">
        <v>388</v>
      </c>
      <c r="C76" s="4"/>
      <c r="D76" s="4"/>
      <c r="E76" s="4"/>
      <c r="F76" s="4"/>
      <c r="G76" s="4"/>
      <c r="H76" s="4"/>
      <c r="I76" s="4"/>
      <c r="J76" s="4"/>
      <c r="K76" s="43"/>
      <c r="M76" s="20"/>
      <c r="N76"/>
    </row>
    <row r="77" spans="1:30">
      <c r="A77" s="211" t="s">
        <v>51</v>
      </c>
      <c r="B77" s="1" t="s">
        <v>133</v>
      </c>
      <c r="C77" s="3"/>
      <c r="D77" s="3"/>
      <c r="E77" s="3"/>
      <c r="F77" s="3"/>
      <c r="G77" s="3"/>
      <c r="H77" s="3"/>
      <c r="I77" s="3"/>
      <c r="J77" s="3"/>
      <c r="K77" s="2"/>
      <c r="M77" s="20"/>
    </row>
    <row r="78" spans="1:30">
      <c r="A78" s="211" t="s">
        <v>51</v>
      </c>
      <c r="B78" s="205" t="s">
        <v>766</v>
      </c>
      <c r="C78" s="3"/>
      <c r="D78" s="3"/>
      <c r="E78" s="3"/>
      <c r="F78" s="3"/>
      <c r="G78" s="3"/>
      <c r="H78" s="3"/>
      <c r="I78" s="3"/>
      <c r="J78" s="3"/>
      <c r="K78" s="2"/>
      <c r="M78" s="20"/>
    </row>
    <row r="79" spans="1:30">
      <c r="A79" s="211" t="s">
        <v>51</v>
      </c>
      <c r="B79" s="44" t="s">
        <v>132</v>
      </c>
      <c r="C79" s="5"/>
      <c r="D79" s="5"/>
      <c r="E79" s="5"/>
      <c r="F79" s="5"/>
      <c r="G79" s="5"/>
      <c r="H79" s="5"/>
      <c r="I79" s="5"/>
      <c r="J79" s="5"/>
      <c r="K79" s="6"/>
      <c r="M79" s="20"/>
    </row>
  </sheetData>
  <sheetProtection sheet="1" formatCells="0" formatColumns="0" formatRows="0" selectLockedCells="1" autoFilter="0"/>
  <autoFilter ref="I2:I69" xr:uid="{00000000-0009-0000-0000-000005000000}"/>
  <mergeCells count="7">
    <mergeCell ref="E69:H69"/>
    <mergeCell ref="M8:N8"/>
    <mergeCell ref="M9:N9"/>
    <mergeCell ref="M10:N10"/>
    <mergeCell ref="M11:N11"/>
    <mergeCell ref="M12:N12"/>
    <mergeCell ref="M13:N13"/>
  </mergeCells>
  <phoneticPr fontId="1"/>
  <dataValidations count="15">
    <dataValidation type="list" allowBlank="1" showInputMessage="1" showErrorMessage="1" sqref="R3:R69 B70:C70 B74:C74" xr:uid="{00000000-0002-0000-0500-000000000000}">
      <formula1>"①,②,③,④,⑤,⑥,⑦,⑧"</formula1>
    </dataValidation>
    <dataValidation type="list" allowBlank="1" showInputMessage="1" showErrorMessage="1" sqref="A41:A68" xr:uid="{00000000-0002-0000-0500-000001000000}">
      <formula1>"①,②,③,④,⑤"</formula1>
    </dataValidation>
    <dataValidation type="list" allowBlank="1" showInputMessage="1" showErrorMessage="1" sqref="C41:D68" xr:uid="{A6EBA824-DA38-4588-89E4-46F9FBB3EDA0}">
      <formula1>"○,,"</formula1>
    </dataValidation>
    <dataValidation type="list" allowBlank="1" showInputMessage="1" showErrorMessage="1" sqref="H41:H68" xr:uid="{BDCFD093-2F54-4443-AF53-0B47E3A9CC78}">
      <formula1>"1.08,1.1"</formula1>
    </dataValidation>
    <dataValidation type="list" allowBlank="1" showInputMessage="1" showErrorMessage="1" promptTitle="ーーー項目番号ーーーー" prompt="各費用について、事業項目の番号を選択してください_x000a__x000a_※空欄の場合、同じ行の費用は事業費として計上されませんので、必ず選択してください" sqref="A3:A40" xr:uid="{A2E6233F-EBFA-4369-B76F-4C7055B5888B}">
      <formula1>"①,②,③,④,⑤"</formula1>
    </dataValidation>
    <dataValidation allowBlank="1" showInputMessage="1" showErrorMessage="1" promptTitle="ーーー費用の内容ーーーー" prompt="費用の内容を入力してください。_x000a__x000a_また、事業項目内で複数の内容がある際は、該当箇所が分かるよう、事業内容詳細と連動した記載としてください（ア.○○）" sqref="B3:B40" xr:uid="{BC69D931-A8F0-4EF5-AA58-6616EFA3AF57}"/>
    <dataValidation type="list" allowBlank="1" showInputMessage="1" showErrorMessage="1" promptTitle="ーーーハードーーーーー" prompt="費用の内容が機材・機械、施設の購入や設置等であり、単価が10万円以上である場合に「○」を選択してください_x000a_" sqref="C3:C40" xr:uid="{E66C6532-1BD1-420F-9CE1-C70FE8F8C46F}">
      <formula1>"○,,"</formula1>
    </dataValidation>
    <dataValidation type="list" allowBlank="1" showInputMessage="1" showErrorMessage="1" promptTitle="ーーー委託ーーーーー" prompt="費用の内容が委託費である場合に「○」を選択してください" sqref="D3:D40" xr:uid="{3200C8F6-8F1F-419D-9B07-B779A5FED277}">
      <formula1>"○,,"</formula1>
    </dataValidation>
    <dataValidation allowBlank="1" showInputMessage="1" showErrorMessage="1" promptTitle="ーーー単価、数量ーーーー" prompt="数字を入力してください_x000a__x000a_※単位は不要です_x000a_※見積書と突合しやすいような記載をお願いします" sqref="F3:F40" xr:uid="{431B648E-0344-4887-90BF-1D88F6C2A56E}"/>
    <dataValidation type="list" allowBlank="1" showInputMessage="1" showErrorMessage="1" promptTitle="ーーーーーー税ーーーーーーーーーーーー" prompt="見積書が外税である場合に選択してください。_x000a__x000a_※1円未満は切り捨てとなりますので、事業費に計上する場合は、切り捨て分を新たに計上する・税込みで単価計上する等の対応をお願いします。_x000a__x000a_※税が助成対象とならない団体は入力不要です（募集要領を確認してください）" sqref="H3:H40" xr:uid="{82F2076F-AC3D-4F46-B1A7-6154D68030D3}">
      <formula1>"1.08,1.1"</formula1>
    </dataValidation>
    <dataValidation allowBlank="1" showInputMessage="1" showErrorMessage="1" promptTitle="ーーー数量単位ーーーー" prompt="「数量」に係る単位を入力してください" sqref="G3:G40" xr:uid="{7BE08E45-ECDD-480B-B47C-06CF2744B01A}"/>
    <dataValidation allowBlank="1" showInputMessage="1" showErrorMessage="1" promptTitle="ーーー見積番号ーーーー" prompt="添付の見積書（積算根拠資料）に番号をふり、該当する番号を入力してください_x000a__x000a_※添付の見積書（積算根拠資料）は、何番であるかわかる状態としてください（ファイル名への入力等）_x000a_" sqref="J3:J68" xr:uid="{CBB5EC53-56DF-4E74-90A6-3B793B19E5A0}"/>
    <dataValidation allowBlank="1" showInputMessage="1" showErrorMessage="1" promptTitle="ーーー単価、数量ーーーーーーーー" prompt="数字を入力してください_x000a__x000a_※単位は不要です_x000a_※見積書と突合しやすいような記載をお願いします（見積書の単価が税込みである場合は、税込み価格とし、右の「税」は空欄としてください）" sqref="E3:E40" xr:uid="{9A3CE29F-AA10-4DDC-A8B3-EE136E32F631}"/>
    <dataValidation type="list" allowBlank="1" showInputMessage="1" showErrorMessage="1" sqref="A76:A79 A72:A73" xr:uid="{08CC47BB-85EE-4B49-AD68-0A959008E93C}">
      <formula1>"□,✅"</formula1>
    </dataValidation>
    <dataValidation type="list" allowBlank="1" showInputMessage="1" showErrorMessage="1" promptTitle="ーーー支払予定月ーーーー" prompt="各費用の支払いを予定している月を選択してください_x000a__x000a_複数月での支払いを予定している場合は、支払開始月を選択してください_x000a_" sqref="K3:K68" xr:uid="{85BECA7C-A615-4BF8-B0C7-7F9DF13DF591}">
      <formula1>"4月,5月,6月,7月,8月,9月,10月,11月,12月,1月,2月,3月"</formula1>
    </dataValidation>
  </dataValidations>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98A1-7606-4B39-8383-3509B3DA9721}">
  <sheetPr>
    <tabColor rgb="FFFF0000"/>
  </sheetPr>
  <dimension ref="A1:N40"/>
  <sheetViews>
    <sheetView showGridLines="0" view="pageBreakPreview" zoomScaleNormal="100" zoomScaleSheetLayoutView="100" workbookViewId="0">
      <selection activeCell="N3" sqref="N3"/>
    </sheetView>
  </sheetViews>
  <sheetFormatPr defaultRowHeight="18.75"/>
  <cols>
    <col min="1" max="1" width="3" customWidth="1"/>
    <col min="2" max="13" width="6.375" customWidth="1"/>
  </cols>
  <sheetData>
    <row r="1" spans="1:14" ht="24">
      <c r="A1" s="96" t="s">
        <v>429</v>
      </c>
      <c r="B1" s="96"/>
      <c r="C1" s="96"/>
    </row>
    <row r="2" spans="1:14" ht="11.25" customHeight="1"/>
    <row r="3" spans="1:14" ht="111.75" customHeight="1">
      <c r="A3" s="453" t="s">
        <v>809</v>
      </c>
      <c r="B3" s="454"/>
      <c r="C3" s="454"/>
      <c r="D3" s="454"/>
      <c r="E3" s="454"/>
      <c r="F3" s="454"/>
      <c r="G3" s="454"/>
      <c r="H3" s="454"/>
      <c r="I3" s="454"/>
      <c r="J3" s="454"/>
      <c r="K3" s="454"/>
      <c r="L3" s="454"/>
      <c r="M3" s="455"/>
    </row>
    <row r="4" spans="1:14" ht="11.25" customHeight="1"/>
    <row r="5" spans="1:14" ht="39" customHeight="1">
      <c r="A5" s="456" t="s">
        <v>813</v>
      </c>
      <c r="B5" s="456"/>
      <c r="C5" s="456"/>
      <c r="D5" s="456"/>
      <c r="E5" s="456"/>
      <c r="F5" s="456"/>
      <c r="G5" s="456"/>
      <c r="H5" s="456"/>
      <c r="I5" s="456"/>
      <c r="J5" s="456"/>
      <c r="K5" s="456"/>
      <c r="L5" s="456"/>
      <c r="M5" s="456"/>
    </row>
    <row r="6" spans="1:14" ht="18.75" customHeight="1" thickBot="1">
      <c r="A6" s="88"/>
      <c r="B6" s="88"/>
      <c r="C6" s="88"/>
      <c r="D6" s="88"/>
      <c r="E6" s="88"/>
      <c r="F6" s="209"/>
      <c r="G6" s="16" t="s">
        <v>823</v>
      </c>
      <c r="H6" s="88"/>
      <c r="I6" s="88"/>
      <c r="J6" s="88"/>
      <c r="K6" s="88"/>
      <c r="L6" s="209"/>
      <c r="M6" s="16" t="s">
        <v>823</v>
      </c>
      <c r="N6" s="16"/>
    </row>
    <row r="7" spans="1:14" ht="18.75" customHeight="1">
      <c r="A7" s="88"/>
      <c r="B7" s="253" t="s">
        <v>810</v>
      </c>
      <c r="C7" s="253"/>
      <c r="D7" s="253" t="s">
        <v>820</v>
      </c>
      <c r="E7" s="253"/>
      <c r="F7" s="422"/>
      <c r="G7" s="235"/>
      <c r="H7" s="410" t="s">
        <v>816</v>
      </c>
      <c r="I7" s="252"/>
      <c r="J7" s="253" t="s">
        <v>820</v>
      </c>
      <c r="K7" s="253"/>
      <c r="L7" s="422"/>
      <c r="M7" s="235"/>
    </row>
    <row r="8" spans="1:14">
      <c r="A8" s="88"/>
      <c r="B8" s="253"/>
      <c r="C8" s="253"/>
      <c r="D8" s="253" t="s">
        <v>811</v>
      </c>
      <c r="E8" s="253"/>
      <c r="F8" s="422"/>
      <c r="G8" s="236"/>
      <c r="H8" s="410"/>
      <c r="I8" s="252"/>
      <c r="J8" s="253" t="s">
        <v>811</v>
      </c>
      <c r="K8" s="253"/>
      <c r="L8" s="422"/>
      <c r="M8" s="236"/>
    </row>
    <row r="9" spans="1:14" ht="18.75" customHeight="1">
      <c r="A9" s="88"/>
      <c r="B9" s="253"/>
      <c r="C9" s="253"/>
      <c r="D9" s="253" t="s">
        <v>812</v>
      </c>
      <c r="E9" s="253"/>
      <c r="F9" s="422"/>
      <c r="G9" s="236"/>
      <c r="H9" s="410"/>
      <c r="I9" s="252"/>
      <c r="J9" s="253" t="s">
        <v>812</v>
      </c>
      <c r="K9" s="253"/>
      <c r="L9" s="422"/>
      <c r="M9" s="236"/>
    </row>
    <row r="10" spans="1:14" ht="18.75" customHeight="1">
      <c r="A10" s="88"/>
      <c r="B10" s="253" t="s">
        <v>818</v>
      </c>
      <c r="C10" s="253"/>
      <c r="D10" s="253" t="s">
        <v>814</v>
      </c>
      <c r="E10" s="253"/>
      <c r="F10" s="422"/>
      <c r="G10" s="236"/>
      <c r="H10" s="410" t="s">
        <v>821</v>
      </c>
      <c r="I10" s="252"/>
      <c r="J10" s="253" t="s">
        <v>822</v>
      </c>
      <c r="K10" s="253"/>
      <c r="L10" s="422"/>
      <c r="M10" s="236"/>
    </row>
    <row r="11" spans="1:14" ht="18.75" customHeight="1">
      <c r="A11" s="88"/>
      <c r="B11" s="253"/>
      <c r="C11" s="253"/>
      <c r="D11" s="253" t="s">
        <v>819</v>
      </c>
      <c r="E11" s="253"/>
      <c r="F11" s="422"/>
      <c r="G11" s="236"/>
      <c r="H11" s="410"/>
      <c r="I11" s="252"/>
      <c r="J11" s="457" t="s">
        <v>824</v>
      </c>
      <c r="K11" s="458"/>
      <c r="L11" s="459"/>
      <c r="M11" s="236"/>
    </row>
    <row r="12" spans="1:14" ht="18.75" customHeight="1">
      <c r="A12" s="88"/>
      <c r="B12" s="253"/>
      <c r="C12" s="253"/>
      <c r="D12" s="253" t="s">
        <v>815</v>
      </c>
      <c r="E12" s="253"/>
      <c r="F12" s="422"/>
      <c r="G12" s="236"/>
      <c r="H12" s="410"/>
      <c r="I12" s="252"/>
      <c r="J12" s="460" t="s">
        <v>825</v>
      </c>
      <c r="K12" s="460"/>
      <c r="L12" s="461"/>
      <c r="M12" s="236"/>
    </row>
    <row r="13" spans="1:14" ht="18.75" customHeight="1">
      <c r="A13" s="88"/>
      <c r="B13" s="448" t="s">
        <v>817</v>
      </c>
      <c r="C13" s="448"/>
      <c r="D13" s="448"/>
      <c r="E13" s="448"/>
      <c r="F13" s="449"/>
      <c r="G13" s="236"/>
      <c r="H13" s="410" t="s">
        <v>827</v>
      </c>
      <c r="I13" s="252"/>
      <c r="J13" s="253" t="s">
        <v>828</v>
      </c>
      <c r="K13" s="253"/>
      <c r="L13" s="422"/>
      <c r="M13" s="236"/>
    </row>
    <row r="14" spans="1:14" ht="18.75" customHeight="1">
      <c r="A14" s="88"/>
      <c r="B14" s="448" t="s">
        <v>826</v>
      </c>
      <c r="C14" s="448"/>
      <c r="D14" s="448"/>
      <c r="E14" s="448"/>
      <c r="F14" s="449"/>
      <c r="G14" s="236"/>
      <c r="H14" s="410"/>
      <c r="I14" s="252"/>
      <c r="J14" s="253" t="s">
        <v>829</v>
      </c>
      <c r="K14" s="253"/>
      <c r="L14" s="422"/>
      <c r="M14" s="236"/>
    </row>
    <row r="15" spans="1:14" ht="18.75" customHeight="1" thickBot="1">
      <c r="A15" s="88"/>
      <c r="B15" s="448" t="s">
        <v>831</v>
      </c>
      <c r="C15" s="448"/>
      <c r="D15" s="448"/>
      <c r="E15" s="448"/>
      <c r="F15" s="449"/>
      <c r="G15" s="237"/>
      <c r="H15" s="446"/>
      <c r="I15" s="447"/>
      <c r="J15" s="341" t="s">
        <v>830</v>
      </c>
      <c r="K15" s="341"/>
      <c r="L15" s="335"/>
      <c r="M15" s="237"/>
    </row>
    <row r="16" spans="1:14" ht="18.75" customHeight="1" thickBot="1">
      <c r="A16" s="88"/>
      <c r="B16" s="448"/>
      <c r="C16" s="448"/>
      <c r="D16" s="448"/>
      <c r="E16" s="448"/>
      <c r="F16" s="449"/>
      <c r="G16" s="450"/>
      <c r="H16" s="451"/>
      <c r="I16" s="451"/>
      <c r="J16" s="451"/>
      <c r="K16" s="451"/>
      <c r="L16" s="451"/>
      <c r="M16" s="452"/>
      <c r="N16" t="s">
        <v>847</v>
      </c>
    </row>
    <row r="18" spans="1:13" ht="39" customHeight="1" thickBot="1">
      <c r="A18" s="408" t="s">
        <v>836</v>
      </c>
      <c r="B18" s="408"/>
      <c r="C18" s="408"/>
      <c r="D18" s="408"/>
      <c r="E18" s="408"/>
      <c r="F18" s="408"/>
      <c r="G18" s="408"/>
      <c r="H18" s="408"/>
      <c r="I18" s="408"/>
      <c r="J18" s="408"/>
      <c r="K18" s="408"/>
      <c r="L18" s="408"/>
      <c r="M18" s="408"/>
    </row>
    <row r="19" spans="1:13" ht="19.5" thickBot="1">
      <c r="B19" s="430" t="s">
        <v>832</v>
      </c>
      <c r="C19" s="430"/>
      <c r="D19" s="431"/>
      <c r="E19" s="238"/>
      <c r="F19" s="432" t="s">
        <v>833</v>
      </c>
      <c r="G19" s="430"/>
      <c r="H19" s="431"/>
      <c r="I19" s="238"/>
      <c r="J19" s="432" t="s">
        <v>834</v>
      </c>
      <c r="K19" s="430"/>
      <c r="L19" s="431"/>
      <c r="M19" s="238"/>
    </row>
    <row r="20" spans="1:13">
      <c r="B20" s="433" t="s">
        <v>835</v>
      </c>
      <c r="C20" s="434"/>
      <c r="D20" s="434"/>
      <c r="E20" s="437"/>
      <c r="F20" s="438"/>
      <c r="G20" s="438"/>
      <c r="H20" s="438"/>
      <c r="I20" s="438"/>
      <c r="J20" s="438"/>
      <c r="K20" s="438"/>
      <c r="L20" s="438"/>
      <c r="M20" s="439"/>
    </row>
    <row r="21" spans="1:13">
      <c r="B21" s="435"/>
      <c r="C21" s="325"/>
      <c r="D21" s="325"/>
      <c r="E21" s="440"/>
      <c r="F21" s="441"/>
      <c r="G21" s="441"/>
      <c r="H21" s="441"/>
      <c r="I21" s="441"/>
      <c r="J21" s="441"/>
      <c r="K21" s="441"/>
      <c r="L21" s="441"/>
      <c r="M21" s="442"/>
    </row>
    <row r="22" spans="1:13" ht="19.5" thickBot="1">
      <c r="B22" s="414"/>
      <c r="C22" s="436"/>
      <c r="D22" s="436"/>
      <c r="E22" s="443"/>
      <c r="F22" s="444"/>
      <c r="G22" s="444"/>
      <c r="H22" s="444"/>
      <c r="I22" s="444"/>
      <c r="J22" s="444"/>
      <c r="K22" s="444"/>
      <c r="L22" s="444"/>
      <c r="M22" s="445"/>
    </row>
    <row r="23" spans="1:13">
      <c r="A23" s="17"/>
      <c r="B23" s="17"/>
      <c r="C23" s="17"/>
      <c r="D23" s="88"/>
      <c r="E23" s="88"/>
      <c r="F23" s="88"/>
      <c r="G23" s="88"/>
      <c r="H23" s="88"/>
      <c r="I23" s="88"/>
      <c r="J23" s="88"/>
      <c r="K23" s="88"/>
      <c r="L23" s="88"/>
      <c r="M23" s="17"/>
    </row>
    <row r="24" spans="1:13" ht="36" customHeight="1" thickBot="1">
      <c r="A24" s="429" t="s">
        <v>837</v>
      </c>
      <c r="B24" s="429"/>
      <c r="C24" s="429"/>
      <c r="D24" s="429"/>
      <c r="E24" s="429"/>
      <c r="F24" s="429"/>
      <c r="G24" s="429"/>
      <c r="H24" s="429"/>
      <c r="I24" s="429"/>
      <c r="J24" s="429"/>
      <c r="K24" s="429"/>
      <c r="L24" s="429"/>
      <c r="M24" s="429"/>
    </row>
    <row r="25" spans="1:13" ht="19.5" thickBot="1">
      <c r="A25" s="17"/>
      <c r="B25" s="253" t="s">
        <v>838</v>
      </c>
      <c r="C25" s="422"/>
      <c r="D25" s="239"/>
      <c r="E25" s="337" t="s">
        <v>839</v>
      </c>
      <c r="F25" s="335"/>
      <c r="G25" s="240"/>
      <c r="H25" s="337" t="s">
        <v>840</v>
      </c>
      <c r="I25" s="335"/>
      <c r="J25" s="240"/>
      <c r="K25" s="337" t="s">
        <v>841</v>
      </c>
      <c r="L25" s="335"/>
      <c r="M25" s="241"/>
    </row>
    <row r="26" spans="1:13">
      <c r="A26" s="17"/>
      <c r="B26" s="252" t="s">
        <v>842</v>
      </c>
      <c r="C26" s="252"/>
      <c r="D26" s="414"/>
      <c r="E26" s="416"/>
      <c r="F26" s="417"/>
      <c r="G26" s="417"/>
      <c r="H26" s="417"/>
      <c r="I26" s="417"/>
      <c r="J26" s="417"/>
      <c r="K26" s="417"/>
      <c r="L26" s="417"/>
      <c r="M26" s="418"/>
    </row>
    <row r="27" spans="1:13" ht="19.5" thickBot="1">
      <c r="A27" s="17"/>
      <c r="B27" s="252"/>
      <c r="C27" s="252"/>
      <c r="D27" s="415"/>
      <c r="E27" s="419"/>
      <c r="F27" s="420"/>
      <c r="G27" s="420"/>
      <c r="H27" s="420"/>
      <c r="I27" s="420"/>
      <c r="J27" s="420"/>
      <c r="K27" s="420"/>
      <c r="L27" s="420"/>
      <c r="M27" s="421"/>
    </row>
    <row r="28" spans="1:13">
      <c r="A28" s="17"/>
      <c r="B28" s="17"/>
      <c r="C28" s="17"/>
      <c r="D28" s="88"/>
      <c r="E28" s="88"/>
      <c r="F28" s="88"/>
      <c r="G28" s="88"/>
      <c r="H28" s="88"/>
      <c r="I28" s="88"/>
      <c r="J28" s="88"/>
      <c r="K28" s="88"/>
      <c r="L28" s="88"/>
      <c r="M28" s="17"/>
    </row>
    <row r="29" spans="1:13">
      <c r="A29" s="325" t="s">
        <v>767</v>
      </c>
      <c r="B29" s="325"/>
      <c r="C29" s="325"/>
      <c r="D29" s="325"/>
      <c r="E29" s="325"/>
      <c r="F29" s="325"/>
      <c r="G29" s="325"/>
      <c r="H29" s="325"/>
      <c r="I29" s="325"/>
      <c r="J29" s="325"/>
      <c r="K29" s="325"/>
      <c r="L29" s="325"/>
      <c r="M29" s="325"/>
    </row>
    <row r="30" spans="1:13" ht="19.5" thickBot="1">
      <c r="A30" s="325"/>
      <c r="B30" s="325"/>
      <c r="C30" s="325"/>
      <c r="D30" s="325"/>
      <c r="E30" s="325"/>
      <c r="F30" s="325"/>
      <c r="G30" s="325"/>
      <c r="H30" s="325"/>
      <c r="I30" s="325"/>
      <c r="J30" s="325"/>
      <c r="K30" s="325"/>
      <c r="L30" s="325"/>
      <c r="M30" s="325"/>
    </row>
    <row r="31" spans="1:13" ht="19.5" thickBot="1">
      <c r="A31" s="175"/>
      <c r="B31" s="252" t="s">
        <v>9</v>
      </c>
      <c r="C31" s="415"/>
      <c r="D31" s="423"/>
      <c r="E31" s="424"/>
      <c r="F31" s="424"/>
      <c r="G31" s="424"/>
      <c r="H31" s="424"/>
      <c r="I31" s="424"/>
      <c r="J31" s="424"/>
      <c r="K31" s="424"/>
      <c r="L31" s="424"/>
      <c r="M31" s="425"/>
    </row>
    <row r="32" spans="1:13" ht="19.5" thickBot="1">
      <c r="A32" s="175"/>
      <c r="B32" s="253" t="s">
        <v>843</v>
      </c>
      <c r="C32" s="422"/>
      <c r="D32" s="426"/>
      <c r="E32" s="427"/>
      <c r="F32" s="427"/>
      <c r="G32" s="427"/>
      <c r="H32" s="427"/>
      <c r="I32" s="427"/>
      <c r="J32" s="427"/>
      <c r="K32" s="427"/>
      <c r="L32" s="427"/>
      <c r="M32" s="428"/>
    </row>
    <row r="33" spans="1:13">
      <c r="A33" s="175"/>
      <c r="B33" s="175"/>
      <c r="C33" s="175"/>
      <c r="D33" s="175"/>
      <c r="E33" s="175"/>
      <c r="F33" s="175"/>
      <c r="G33" s="175"/>
      <c r="H33" s="175"/>
      <c r="I33" s="175"/>
      <c r="J33" s="175"/>
      <c r="K33" s="175"/>
      <c r="L33" s="175"/>
      <c r="M33" s="175"/>
    </row>
    <row r="34" spans="1:13">
      <c r="A34" t="s">
        <v>844</v>
      </c>
    </row>
    <row r="35" spans="1:13" ht="19.5" thickBot="1">
      <c r="A35" t="s">
        <v>845</v>
      </c>
    </row>
    <row r="36" spans="1:13" ht="19.5" thickBot="1">
      <c r="A36" s="17"/>
      <c r="B36" s="411"/>
      <c r="C36" s="412"/>
      <c r="D36" s="412"/>
      <c r="E36" s="412"/>
      <c r="F36" s="412"/>
      <c r="G36" s="412"/>
      <c r="H36" s="412"/>
      <c r="I36" s="412"/>
      <c r="J36" s="412"/>
      <c r="K36" s="412"/>
      <c r="L36" s="412"/>
      <c r="M36" s="413"/>
    </row>
    <row r="37" spans="1:13" ht="24" customHeight="1" thickBot="1">
      <c r="A37" t="s">
        <v>846</v>
      </c>
    </row>
    <row r="38" spans="1:13" ht="19.5" thickBot="1">
      <c r="A38" s="17" t="s">
        <v>430</v>
      </c>
      <c r="B38" s="411"/>
      <c r="C38" s="412"/>
      <c r="D38" s="412"/>
      <c r="E38" s="412"/>
      <c r="F38" s="412"/>
      <c r="G38" s="412"/>
      <c r="H38" s="412"/>
      <c r="I38" s="412"/>
      <c r="J38" s="412"/>
      <c r="K38" s="412"/>
      <c r="L38" s="412"/>
      <c r="M38" s="413"/>
    </row>
    <row r="39" spans="1:13" ht="23.25" customHeight="1" thickBot="1">
      <c r="A39" t="s">
        <v>768</v>
      </c>
    </row>
    <row r="40" spans="1:13" ht="19.5" thickBot="1">
      <c r="A40" s="17" t="s">
        <v>430</v>
      </c>
      <c r="B40" s="411"/>
      <c r="C40" s="412"/>
      <c r="D40" s="412"/>
      <c r="E40" s="412"/>
      <c r="F40" s="412"/>
      <c r="G40" s="412"/>
      <c r="H40" s="412"/>
      <c r="I40" s="412"/>
      <c r="J40" s="412"/>
      <c r="K40" s="412"/>
      <c r="L40" s="412"/>
      <c r="M40" s="413"/>
    </row>
  </sheetData>
  <mergeCells count="47">
    <mergeCell ref="A3:M3"/>
    <mergeCell ref="A29:M30"/>
    <mergeCell ref="B10:C12"/>
    <mergeCell ref="H10:I12"/>
    <mergeCell ref="B7:C9"/>
    <mergeCell ref="H7:I9"/>
    <mergeCell ref="A5:M5"/>
    <mergeCell ref="D11:F11"/>
    <mergeCell ref="D12:F12"/>
    <mergeCell ref="J7:L7"/>
    <mergeCell ref="J8:L8"/>
    <mergeCell ref="J9:L9"/>
    <mergeCell ref="J10:L10"/>
    <mergeCell ref="J11:L11"/>
    <mergeCell ref="J12:L12"/>
    <mergeCell ref="D7:F7"/>
    <mergeCell ref="D8:F8"/>
    <mergeCell ref="D9:F9"/>
    <mergeCell ref="D10:F10"/>
    <mergeCell ref="B13:F13"/>
    <mergeCell ref="B14:F14"/>
    <mergeCell ref="H13:I15"/>
    <mergeCell ref="J13:L13"/>
    <mergeCell ref="J14:L14"/>
    <mergeCell ref="J15:L15"/>
    <mergeCell ref="B15:F16"/>
    <mergeCell ref="G16:M16"/>
    <mergeCell ref="A18:M18"/>
    <mergeCell ref="A24:M24"/>
    <mergeCell ref="B25:C25"/>
    <mergeCell ref="E25:F25"/>
    <mergeCell ref="H25:I25"/>
    <mergeCell ref="K25:L25"/>
    <mergeCell ref="B19:D19"/>
    <mergeCell ref="F19:H19"/>
    <mergeCell ref="J19:L19"/>
    <mergeCell ref="B20:D22"/>
    <mergeCell ref="E20:M22"/>
    <mergeCell ref="B36:M36"/>
    <mergeCell ref="B38:M38"/>
    <mergeCell ref="B40:M40"/>
    <mergeCell ref="B26:D27"/>
    <mergeCell ref="E26:M27"/>
    <mergeCell ref="B31:C31"/>
    <mergeCell ref="B32:C32"/>
    <mergeCell ref="D31:M31"/>
    <mergeCell ref="D32:M32"/>
  </mergeCells>
  <phoneticPr fontId="1"/>
  <pageMargins left="0.7" right="0.7" top="0.75" bottom="0.75" header="0.3" footer="0.3"/>
  <pageSetup paperSize="9" orientation="portrait" r:id="rId1"/>
  <rowBreaks count="1" manualBreakCount="1">
    <brk id="28" max="12"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DW51"/>
  <sheetViews>
    <sheetView showGridLines="0" view="pageBreakPreview" zoomScaleNormal="100" zoomScaleSheetLayoutView="100" workbookViewId="0">
      <selection activeCell="AD7" sqref="AD7:AS7"/>
    </sheetView>
  </sheetViews>
  <sheetFormatPr defaultColWidth="1.875" defaultRowHeight="18.75"/>
  <cols>
    <col min="5" max="5" width="2.625" customWidth="1"/>
    <col min="36" max="36" width="2.75" customWidth="1"/>
    <col min="39" max="39" width="2.625" customWidth="1"/>
    <col min="41" max="41" width="1.875" customWidth="1"/>
    <col min="42" max="42" width="2.5" customWidth="1"/>
    <col min="44" max="44" width="1.5" customWidth="1"/>
    <col min="45" max="45" width="2.25" customWidth="1"/>
    <col min="78" max="85" width="0" hidden="1" customWidth="1"/>
    <col min="118" max="118" width="2.5" customWidth="1"/>
    <col min="121" max="121" width="2.625" customWidth="1"/>
    <col min="122" max="122" width="2.375" customWidth="1"/>
    <col min="124" max="124" width="2.375" customWidth="1"/>
  </cols>
  <sheetData>
    <row r="1" spans="5:127" ht="18.75" customHeight="1">
      <c r="E1" t="s">
        <v>110</v>
      </c>
      <c r="AK1" s="1" t="s">
        <v>109</v>
      </c>
      <c r="AL1" s="3"/>
      <c r="AM1" s="3"/>
      <c r="AN1" s="3"/>
      <c r="AO1" s="492"/>
      <c r="AP1" s="293"/>
      <c r="AQ1" s="293"/>
      <c r="AR1" s="293"/>
      <c r="AS1" s="493"/>
      <c r="AV1" s="324" t="s">
        <v>725</v>
      </c>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Y1" s="62"/>
      <c r="BZ1" s="62"/>
      <c r="CA1" s="62"/>
      <c r="CB1" s="62"/>
      <c r="CC1" s="62"/>
      <c r="CD1" s="62"/>
      <c r="CE1" s="62"/>
      <c r="CF1" s="118"/>
      <c r="CI1" t="s">
        <v>110</v>
      </c>
      <c r="DO1" s="1" t="s">
        <v>109</v>
      </c>
      <c r="DP1" s="3"/>
      <c r="DQ1" s="3"/>
      <c r="DR1" s="3"/>
      <c r="DS1" s="514" t="s">
        <v>410</v>
      </c>
      <c r="DT1" s="515"/>
      <c r="DU1" s="515"/>
      <c r="DV1" s="515"/>
      <c r="DW1" s="516"/>
    </row>
    <row r="2" spans="5:127" ht="30.95" customHeight="1">
      <c r="E2" s="299" t="s">
        <v>71</v>
      </c>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Y2" s="118"/>
      <c r="BZ2" s="118"/>
      <c r="CA2" s="118"/>
      <c r="CB2" s="118"/>
      <c r="CC2" s="118"/>
      <c r="CD2" s="118"/>
      <c r="CE2" s="118"/>
      <c r="CF2" s="118"/>
      <c r="CI2" s="299" t="s">
        <v>71</v>
      </c>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299"/>
      <c r="DL2" s="299"/>
      <c r="DM2" s="299"/>
      <c r="DN2" s="299"/>
      <c r="DO2" s="299"/>
      <c r="DP2" s="299"/>
      <c r="DQ2" s="299"/>
      <c r="DR2" s="299"/>
      <c r="DS2" s="299"/>
      <c r="DT2" s="299"/>
      <c r="DU2" s="299"/>
      <c r="DV2" s="299"/>
      <c r="DW2" s="299"/>
    </row>
    <row r="3" spans="5:127">
      <c r="AI3" t="s">
        <v>7</v>
      </c>
      <c r="AK3" s="249">
        <f>IF(①要望書１!I1="","",①要望書１!I1)</f>
        <v>9</v>
      </c>
      <c r="AL3" s="249"/>
      <c r="AM3" t="s">
        <v>6</v>
      </c>
      <c r="AN3" s="295"/>
      <c r="AO3" s="295"/>
      <c r="AP3" t="s">
        <v>5</v>
      </c>
      <c r="AQ3" s="295"/>
      <c r="AR3" s="295"/>
      <c r="AS3" t="s">
        <v>4</v>
      </c>
      <c r="DM3" t="s">
        <v>7</v>
      </c>
      <c r="DO3" s="249">
        <f>AK3</f>
        <v>9</v>
      </c>
      <c r="DP3" s="249"/>
      <c r="DQ3" t="s">
        <v>6</v>
      </c>
      <c r="DR3" s="505">
        <v>4</v>
      </c>
      <c r="DS3" s="505"/>
      <c r="DT3" t="s">
        <v>5</v>
      </c>
      <c r="DU3" s="505">
        <v>1</v>
      </c>
      <c r="DV3" s="505"/>
      <c r="DW3" t="s">
        <v>4</v>
      </c>
    </row>
    <row r="4" spans="5:127" ht="9.9499999999999993" customHeight="1">
      <c r="AV4" s="71"/>
      <c r="AW4" s="71"/>
      <c r="AX4" s="71"/>
      <c r="AY4" s="71"/>
      <c r="AZ4" s="71"/>
      <c r="BA4" s="71"/>
      <c r="BB4" s="71"/>
      <c r="BC4" s="71"/>
      <c r="BD4" s="71"/>
      <c r="BE4" s="71"/>
      <c r="BF4" s="71"/>
    </row>
    <row r="5" spans="5:127" ht="18.75" customHeight="1">
      <c r="E5" t="s">
        <v>74</v>
      </c>
      <c r="AV5" s="71"/>
      <c r="AW5" s="71"/>
      <c r="AX5" s="71"/>
      <c r="AY5" s="71"/>
      <c r="AZ5" s="71"/>
      <c r="BA5" s="71"/>
      <c r="BB5" s="71"/>
      <c r="BC5" s="71"/>
      <c r="BD5" s="71"/>
      <c r="BE5" s="71"/>
      <c r="BF5" s="71"/>
      <c r="CI5" t="s">
        <v>74</v>
      </c>
    </row>
    <row r="6" spans="5:127" ht="10.5" customHeight="1">
      <c r="AV6" s="71"/>
      <c r="AW6" s="71"/>
      <c r="AX6" s="71"/>
      <c r="AY6" s="71"/>
      <c r="AZ6" s="71"/>
      <c r="BA6" s="71"/>
      <c r="BB6" s="71"/>
      <c r="BC6" s="71"/>
      <c r="BD6" s="71"/>
      <c r="BE6" s="71"/>
      <c r="BF6" s="71"/>
    </row>
    <row r="7" spans="5:127" ht="18.75" customHeight="1">
      <c r="T7" s="496" t="s">
        <v>360</v>
      </c>
      <c r="U7" s="496"/>
      <c r="V7" s="496"/>
      <c r="W7" s="496"/>
      <c r="X7" s="496"/>
      <c r="Y7" s="496"/>
      <c r="Z7" s="496"/>
      <c r="AA7" s="496"/>
      <c r="AB7" s="496"/>
      <c r="AD7" s="497" t="str">
        <f>IF(①要望書１!Q17="","",①要望書１!Q17)</f>
        <v/>
      </c>
      <c r="AE7" s="497"/>
      <c r="AF7" s="497"/>
      <c r="AG7" s="497"/>
      <c r="AH7" s="497"/>
      <c r="AI7" s="497"/>
      <c r="AJ7" s="497"/>
      <c r="AK7" s="497"/>
      <c r="AL7" s="497"/>
      <c r="AM7" s="497"/>
      <c r="AN7" s="497"/>
      <c r="AO7" s="497"/>
      <c r="AP7" s="497"/>
      <c r="AQ7" s="497"/>
      <c r="AR7" s="497"/>
      <c r="AS7" s="497"/>
      <c r="CX7" s="508" t="s">
        <v>360</v>
      </c>
      <c r="CY7" s="508"/>
      <c r="CZ7" s="508"/>
      <c r="DA7" s="508"/>
      <c r="DB7" s="508"/>
      <c r="DC7" s="508"/>
      <c r="DD7" s="508"/>
      <c r="DE7" s="508"/>
      <c r="DF7" s="508"/>
      <c r="DH7" s="509" t="s">
        <v>407</v>
      </c>
      <c r="DI7" s="509"/>
      <c r="DJ7" s="509"/>
      <c r="DK7" s="509"/>
      <c r="DL7" s="509"/>
      <c r="DM7" s="509"/>
      <c r="DN7" s="509"/>
      <c r="DO7" s="509"/>
      <c r="DP7" s="509"/>
      <c r="DQ7" s="509"/>
      <c r="DR7" s="509"/>
      <c r="DS7" s="509"/>
      <c r="DT7" s="509"/>
      <c r="DU7" s="509"/>
      <c r="DV7" s="509"/>
      <c r="DW7" s="509"/>
    </row>
    <row r="8" spans="5:127" ht="36" customHeight="1">
      <c r="T8" s="496"/>
      <c r="U8" s="496"/>
      <c r="V8" s="496"/>
      <c r="W8" s="496"/>
      <c r="X8" s="496"/>
      <c r="Y8" s="496"/>
      <c r="Z8" s="496"/>
      <c r="AA8" s="496"/>
      <c r="AB8" s="496"/>
      <c r="AC8" s="17"/>
      <c r="AD8" s="498" t="str">
        <f>IF(①要望書１!Q18="","",①要望書１!Q18)</f>
        <v/>
      </c>
      <c r="AE8" s="498"/>
      <c r="AF8" s="498"/>
      <c r="AG8" s="498"/>
      <c r="AH8" s="498"/>
      <c r="AI8" s="498"/>
      <c r="AJ8" s="498"/>
      <c r="AK8" s="498"/>
      <c r="AL8" s="498"/>
      <c r="AM8" s="498"/>
      <c r="AN8" s="498"/>
      <c r="AO8" s="498"/>
      <c r="AP8" s="498"/>
      <c r="AQ8" s="498"/>
      <c r="AR8" s="498"/>
      <c r="AS8" s="498"/>
      <c r="AW8" s="193"/>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X8" s="508"/>
      <c r="CY8" s="508"/>
      <c r="CZ8" s="508"/>
      <c r="DA8" s="508"/>
      <c r="DB8" s="508"/>
      <c r="DC8" s="508"/>
      <c r="DD8" s="508"/>
      <c r="DE8" s="508"/>
      <c r="DF8" s="508"/>
      <c r="DG8" s="17"/>
      <c r="DH8" s="510" t="s">
        <v>408</v>
      </c>
      <c r="DI8" s="510"/>
      <c r="DJ8" s="510"/>
      <c r="DK8" s="510"/>
      <c r="DL8" s="510"/>
      <c r="DM8" s="510"/>
      <c r="DN8" s="510"/>
      <c r="DO8" s="510"/>
      <c r="DP8" s="510"/>
      <c r="DQ8" s="510"/>
      <c r="DR8" s="510"/>
      <c r="DS8" s="510"/>
      <c r="DT8" s="510"/>
      <c r="DU8" s="510"/>
      <c r="DV8" s="510"/>
      <c r="DW8" s="510"/>
    </row>
    <row r="9" spans="5:127" ht="37.5" customHeight="1">
      <c r="T9" s="499" t="s">
        <v>76</v>
      </c>
      <c r="U9" s="499"/>
      <c r="V9" s="499"/>
      <c r="W9" s="499"/>
      <c r="X9" s="499"/>
      <c r="Y9" s="499"/>
      <c r="Z9" s="499"/>
      <c r="AA9" s="499"/>
      <c r="AB9" s="499"/>
      <c r="AC9" s="17"/>
      <c r="AD9" s="498" t="str">
        <f>IF(①要望書１!Q13="","",①要望書１!Q13)</f>
        <v/>
      </c>
      <c r="AE9" s="498"/>
      <c r="AF9" s="498"/>
      <c r="AG9" s="498"/>
      <c r="AH9" s="498"/>
      <c r="AI9" s="498"/>
      <c r="AJ9" s="498"/>
      <c r="AK9" s="498"/>
      <c r="AL9" s="498"/>
      <c r="AM9" s="498"/>
      <c r="AN9" s="498"/>
      <c r="AO9" s="498"/>
      <c r="AP9" s="498"/>
      <c r="AQ9" s="498"/>
      <c r="AR9" s="498"/>
      <c r="AS9" s="498"/>
      <c r="AU9" s="456"/>
      <c r="AV9" s="504"/>
      <c r="AW9" s="504"/>
      <c r="AX9" s="504"/>
      <c r="AY9" s="504"/>
      <c r="AZ9" s="504"/>
      <c r="BA9" s="504"/>
      <c r="BB9" s="504"/>
      <c r="BC9" s="504"/>
      <c r="BD9" s="504"/>
      <c r="BE9" s="504"/>
      <c r="BF9" s="504"/>
      <c r="BG9" s="504"/>
      <c r="BH9" s="504"/>
      <c r="BI9" s="504"/>
      <c r="BJ9" s="504"/>
      <c r="BK9" s="504"/>
      <c r="BL9" s="504"/>
      <c r="BM9" s="504"/>
      <c r="BN9" s="504"/>
      <c r="BO9" s="504"/>
      <c r="BP9" s="504"/>
      <c r="BQ9" s="504"/>
      <c r="BR9" s="504"/>
      <c r="BS9" s="504"/>
      <c r="BT9" s="504"/>
      <c r="BU9" s="504"/>
      <c r="BV9" s="504"/>
      <c r="BW9" s="504"/>
      <c r="BX9" s="504"/>
      <c r="BY9" s="504"/>
      <c r="BZ9" s="504"/>
      <c r="CA9" s="504"/>
      <c r="CB9" s="504"/>
      <c r="CX9" s="507" t="s">
        <v>76</v>
      </c>
      <c r="CY9" s="507"/>
      <c r="CZ9" s="507"/>
      <c r="DA9" s="507"/>
      <c r="DB9" s="507"/>
      <c r="DC9" s="507"/>
      <c r="DD9" s="507"/>
      <c r="DE9" s="507"/>
      <c r="DF9" s="507"/>
      <c r="DG9" s="17"/>
      <c r="DH9" s="506" t="s">
        <v>406</v>
      </c>
      <c r="DI9" s="506"/>
      <c r="DJ9" s="506"/>
      <c r="DK9" s="506"/>
      <c r="DL9" s="506"/>
      <c r="DM9" s="506"/>
      <c r="DN9" s="506"/>
      <c r="DO9" s="506"/>
      <c r="DP9" s="506"/>
      <c r="DQ9" s="506"/>
      <c r="DR9" s="506"/>
      <c r="DS9" s="506"/>
      <c r="DT9" s="506"/>
      <c r="DU9" s="506"/>
      <c r="DV9" s="506"/>
      <c r="DW9" s="506"/>
    </row>
    <row r="10" spans="5:127" ht="36" customHeight="1">
      <c r="T10" s="499" t="s">
        <v>77</v>
      </c>
      <c r="U10" s="499"/>
      <c r="V10" s="499"/>
      <c r="W10" s="499"/>
      <c r="X10" s="499"/>
      <c r="Y10" s="499"/>
      <c r="Z10" s="499"/>
      <c r="AA10" s="499"/>
      <c r="AB10" s="499"/>
      <c r="AC10" s="17"/>
      <c r="AD10" s="498" t="str">
        <f>IF(①要望書１!Q16="","",①要望書１!Q15&amp;"　"&amp;①要望書１!Q16)</f>
        <v/>
      </c>
      <c r="AE10" s="498"/>
      <c r="AF10" s="498"/>
      <c r="AG10" s="498"/>
      <c r="AH10" s="498"/>
      <c r="AI10" s="498"/>
      <c r="AJ10" s="498"/>
      <c r="AK10" s="498"/>
      <c r="AL10" s="498"/>
      <c r="AM10" s="498"/>
      <c r="AN10" s="498"/>
      <c r="AO10" s="498"/>
      <c r="AP10" s="498"/>
      <c r="AQ10" s="498"/>
      <c r="AR10" s="498"/>
      <c r="AS10" s="17" t="s">
        <v>78</v>
      </c>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X10" s="507" t="s">
        <v>77</v>
      </c>
      <c r="CY10" s="507"/>
      <c r="CZ10" s="507"/>
      <c r="DA10" s="507"/>
      <c r="DB10" s="507"/>
      <c r="DC10" s="507"/>
      <c r="DD10" s="507"/>
      <c r="DE10" s="507"/>
      <c r="DF10" s="507"/>
      <c r="DG10" s="17"/>
      <c r="DH10" s="506" t="s">
        <v>405</v>
      </c>
      <c r="DI10" s="506"/>
      <c r="DJ10" s="506"/>
      <c r="DK10" s="506"/>
      <c r="DL10" s="506"/>
      <c r="DM10" s="506"/>
      <c r="DN10" s="506"/>
      <c r="DO10" s="506"/>
      <c r="DP10" s="506"/>
      <c r="DQ10" s="506"/>
      <c r="DR10" s="506"/>
      <c r="DS10" s="506"/>
      <c r="DT10" s="506"/>
      <c r="DU10" s="506"/>
      <c r="DV10" s="506"/>
      <c r="DW10" s="161" t="s">
        <v>78</v>
      </c>
    </row>
    <row r="11" spans="5:127" ht="18.75" customHeight="1">
      <c r="AU11" s="16"/>
      <c r="AV11" s="16"/>
      <c r="AW11" s="16"/>
      <c r="AX11" s="16"/>
      <c r="AY11" s="16"/>
      <c r="AZ11" s="16"/>
      <c r="BA11" s="16"/>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16"/>
      <c r="CA11" s="16"/>
      <c r="CB11" s="16"/>
      <c r="CC11" s="16"/>
    </row>
    <row r="12" spans="5:127" ht="18.75" customHeight="1">
      <c r="E12" s="456" t="s">
        <v>79</v>
      </c>
      <c r="F12" s="456"/>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U12" s="16"/>
      <c r="AV12" s="16"/>
      <c r="AW12" s="16"/>
      <c r="AX12" s="16"/>
      <c r="AY12" s="16"/>
      <c r="AZ12" s="16"/>
      <c r="BA12" s="16"/>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16"/>
      <c r="CA12" s="16"/>
      <c r="CB12" s="16"/>
      <c r="CC12" s="16"/>
      <c r="CI12" s="456" t="s">
        <v>79</v>
      </c>
      <c r="CJ12" s="456"/>
      <c r="CK12" s="456"/>
      <c r="CL12" s="456"/>
      <c r="CM12" s="456"/>
      <c r="CN12" s="456"/>
      <c r="CO12" s="456"/>
      <c r="CP12" s="456"/>
      <c r="CQ12" s="456"/>
      <c r="CR12" s="456"/>
      <c r="CS12" s="456"/>
      <c r="CT12" s="456"/>
      <c r="CU12" s="456"/>
      <c r="CV12" s="456"/>
      <c r="CW12" s="456"/>
      <c r="CX12" s="456"/>
      <c r="CY12" s="456"/>
      <c r="CZ12" s="456"/>
      <c r="DA12" s="456"/>
      <c r="DB12" s="456"/>
      <c r="DC12" s="456"/>
      <c r="DD12" s="456"/>
      <c r="DE12" s="456"/>
      <c r="DF12" s="456"/>
      <c r="DG12" s="456"/>
      <c r="DH12" s="456"/>
      <c r="DI12" s="456"/>
      <c r="DJ12" s="456"/>
      <c r="DK12" s="456"/>
      <c r="DL12" s="456"/>
      <c r="DM12" s="456"/>
      <c r="DN12" s="456"/>
      <c r="DO12" s="456"/>
      <c r="DP12" s="456"/>
      <c r="DQ12" s="456"/>
      <c r="DR12" s="456"/>
      <c r="DS12" s="456"/>
      <c r="DT12" s="456"/>
      <c r="DU12" s="456"/>
      <c r="DV12" s="456"/>
      <c r="DW12" s="456"/>
    </row>
    <row r="13" spans="5:127" ht="18.75" customHeight="1">
      <c r="E13" s="456"/>
      <c r="F13" s="456"/>
      <c r="G13" s="456"/>
      <c r="H13" s="456"/>
      <c r="I13" s="456"/>
      <c r="J13" s="456"/>
      <c r="K13" s="456"/>
      <c r="L13" s="456"/>
      <c r="M13" s="456"/>
      <c r="N13" s="456"/>
      <c r="O13" s="456"/>
      <c r="P13" s="456"/>
      <c r="Q13" s="456"/>
      <c r="R13" s="456"/>
      <c r="S13" s="456"/>
      <c r="T13" s="456"/>
      <c r="U13" s="456"/>
      <c r="V13" s="456"/>
      <c r="W13" s="456"/>
      <c r="X13" s="456"/>
      <c r="Y13" s="456"/>
      <c r="Z13" s="456"/>
      <c r="AA13" s="456"/>
      <c r="AB13" s="456"/>
      <c r="AC13" s="456"/>
      <c r="AD13" s="456"/>
      <c r="AE13" s="456"/>
      <c r="AF13" s="456"/>
      <c r="AG13" s="456"/>
      <c r="AH13" s="456"/>
      <c r="AI13" s="456"/>
      <c r="AJ13" s="456"/>
      <c r="AK13" s="456"/>
      <c r="AL13" s="456"/>
      <c r="AM13" s="456"/>
      <c r="AN13" s="456"/>
      <c r="AO13" s="456"/>
      <c r="AP13" s="456"/>
      <c r="AQ13" s="456"/>
      <c r="AR13" s="456"/>
      <c r="AS13" s="456"/>
      <c r="AU13" s="456"/>
      <c r="AV13" s="456"/>
      <c r="AW13" s="456"/>
      <c r="AX13" s="456"/>
      <c r="AY13" s="456"/>
      <c r="AZ13" s="456"/>
      <c r="BA13" s="456"/>
      <c r="BB13" s="456"/>
      <c r="BC13" s="456"/>
      <c r="BD13" s="456"/>
      <c r="BE13" s="456"/>
      <c r="BF13" s="456"/>
      <c r="BG13" s="456"/>
      <c r="BH13" s="456"/>
      <c r="BI13" s="456"/>
      <c r="BJ13" s="456"/>
      <c r="BK13" s="456"/>
      <c r="BL13" s="456"/>
      <c r="BM13" s="456"/>
      <c r="BN13" s="456"/>
      <c r="BO13" s="456"/>
      <c r="BP13" s="456"/>
      <c r="BQ13" s="456"/>
      <c r="BR13" s="456"/>
      <c r="BS13" s="456"/>
      <c r="BT13" s="456"/>
      <c r="BU13" s="456"/>
      <c r="BV13" s="456"/>
      <c r="BW13" s="456"/>
      <c r="BX13" s="456"/>
      <c r="BY13" s="456"/>
      <c r="BZ13" s="456"/>
      <c r="CA13" s="456"/>
      <c r="CB13" s="456"/>
      <c r="CC13" s="456"/>
      <c r="CI13" s="456"/>
      <c r="CJ13" s="456"/>
      <c r="CK13" s="456"/>
      <c r="CL13" s="456"/>
      <c r="CM13" s="456"/>
      <c r="CN13" s="456"/>
      <c r="CO13" s="456"/>
      <c r="CP13" s="456"/>
      <c r="CQ13" s="456"/>
      <c r="CR13" s="456"/>
      <c r="CS13" s="456"/>
      <c r="CT13" s="456"/>
      <c r="CU13" s="456"/>
      <c r="CV13" s="456"/>
      <c r="CW13" s="456"/>
      <c r="CX13" s="456"/>
      <c r="CY13" s="456"/>
      <c r="CZ13" s="456"/>
      <c r="DA13" s="456"/>
      <c r="DB13" s="456"/>
      <c r="DC13" s="456"/>
      <c r="DD13" s="456"/>
      <c r="DE13" s="456"/>
      <c r="DF13" s="456"/>
      <c r="DG13" s="456"/>
      <c r="DH13" s="456"/>
      <c r="DI13" s="456"/>
      <c r="DJ13" s="456"/>
      <c r="DK13" s="456"/>
      <c r="DL13" s="456"/>
      <c r="DM13" s="456"/>
      <c r="DN13" s="456"/>
      <c r="DO13" s="456"/>
      <c r="DP13" s="456"/>
      <c r="DQ13" s="456"/>
      <c r="DR13" s="456"/>
      <c r="DS13" s="456"/>
      <c r="DT13" s="456"/>
      <c r="DU13" s="456"/>
      <c r="DV13" s="456"/>
      <c r="DW13" s="456"/>
    </row>
    <row r="14" spans="5:127" ht="9.9499999999999993" customHeight="1">
      <c r="AU14" s="456"/>
      <c r="AV14" s="456"/>
      <c r="AW14" s="456"/>
      <c r="AX14" s="456"/>
      <c r="AY14" s="456"/>
      <c r="AZ14" s="456"/>
      <c r="BA14" s="456"/>
      <c r="BB14" s="456"/>
      <c r="BC14" s="456"/>
      <c r="BD14" s="456"/>
      <c r="BE14" s="456"/>
      <c r="BF14" s="456"/>
      <c r="BG14" s="456"/>
      <c r="BH14" s="456"/>
      <c r="BI14" s="456"/>
      <c r="BJ14" s="456"/>
      <c r="BK14" s="456"/>
      <c r="BL14" s="456"/>
      <c r="BM14" s="456"/>
      <c r="BN14" s="456"/>
      <c r="BO14" s="456"/>
      <c r="BP14" s="456"/>
      <c r="BQ14" s="456"/>
      <c r="BR14" s="456"/>
      <c r="BS14" s="456"/>
      <c r="BT14" s="456"/>
      <c r="BU14" s="456"/>
      <c r="BV14" s="456"/>
      <c r="BW14" s="456"/>
      <c r="BX14" s="456"/>
      <c r="BY14" s="456"/>
      <c r="BZ14" s="456"/>
      <c r="CA14" s="456"/>
      <c r="CB14" s="456"/>
      <c r="CC14" s="456"/>
      <c r="CD14" s="456"/>
    </row>
    <row r="15" spans="5:127" ht="18.75" customHeight="1">
      <c r="E15" s="249" t="s">
        <v>80</v>
      </c>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U15" s="456"/>
      <c r="AV15" s="456"/>
      <c r="AW15" s="456"/>
      <c r="AX15" s="456"/>
      <c r="AY15" s="456"/>
      <c r="AZ15" s="456"/>
      <c r="BA15" s="456"/>
      <c r="BB15" s="456"/>
      <c r="BC15" s="456"/>
      <c r="BD15" s="456"/>
      <c r="BE15" s="456"/>
      <c r="BF15" s="456"/>
      <c r="BG15" s="456"/>
      <c r="BH15" s="456"/>
      <c r="BI15" s="456"/>
      <c r="BJ15" s="456"/>
      <c r="BK15" s="456"/>
      <c r="BL15" s="456"/>
      <c r="BM15" s="456"/>
      <c r="BN15" s="456"/>
      <c r="BO15" s="456"/>
      <c r="BP15" s="456"/>
      <c r="BQ15" s="456"/>
      <c r="BR15" s="456"/>
      <c r="BS15" s="456"/>
      <c r="BT15" s="456"/>
      <c r="BU15" s="456"/>
      <c r="BV15" s="456"/>
      <c r="BW15" s="456"/>
      <c r="BX15" s="456"/>
      <c r="BY15" s="456"/>
      <c r="BZ15" s="456"/>
      <c r="CA15" s="456"/>
      <c r="CB15" s="456"/>
      <c r="CC15" s="456"/>
      <c r="CD15" s="456"/>
      <c r="CI15" s="249" t="s">
        <v>80</v>
      </c>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row>
    <row r="16" spans="5:127" ht="9.9499999999999993" customHeight="1">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U16" s="456"/>
      <c r="AV16" s="456"/>
      <c r="AW16" s="456"/>
      <c r="AX16" s="456"/>
      <c r="AY16" s="456"/>
      <c r="AZ16" s="456"/>
      <c r="BA16" s="456"/>
      <c r="BB16" s="456"/>
      <c r="BC16" s="456"/>
      <c r="BD16" s="456"/>
      <c r="BE16" s="456"/>
      <c r="BF16" s="456"/>
      <c r="BG16" s="456"/>
      <c r="BH16" s="456"/>
      <c r="BI16" s="456"/>
      <c r="BJ16" s="456"/>
      <c r="BK16" s="456"/>
      <c r="BL16" s="456"/>
      <c r="BM16" s="456"/>
      <c r="BN16" s="456"/>
      <c r="BO16" s="456"/>
      <c r="BP16" s="456"/>
      <c r="BQ16" s="456"/>
      <c r="BR16" s="456"/>
      <c r="BS16" s="456"/>
      <c r="BT16" s="456"/>
      <c r="BU16" s="456"/>
      <c r="BV16" s="456"/>
      <c r="BW16" s="456"/>
      <c r="BX16" s="456"/>
      <c r="BY16" s="456"/>
      <c r="BZ16" s="456"/>
      <c r="CA16" s="456"/>
      <c r="CB16" s="456"/>
      <c r="CC16" s="456"/>
      <c r="CD16" s="456"/>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row>
    <row r="17" spans="5:127" ht="38.25" customHeight="1">
      <c r="E17" s="17" t="s">
        <v>81</v>
      </c>
      <c r="K17" s="494" t="str">
        <f>IF(①要望書１!Q44="","",①要望書１!Q44)</f>
        <v/>
      </c>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Y17" s="7"/>
      <c r="AZ17" s="7"/>
      <c r="BF17" s="7"/>
      <c r="BX17" s="7"/>
      <c r="CI17" s="17" t="s">
        <v>81</v>
      </c>
      <c r="CO17" s="506" t="s">
        <v>409</v>
      </c>
      <c r="CP17" s="506"/>
      <c r="CQ17" s="506"/>
      <c r="CR17" s="506"/>
      <c r="CS17" s="506"/>
      <c r="CT17" s="506"/>
      <c r="CU17" s="506"/>
      <c r="CV17" s="506"/>
      <c r="CW17" s="506"/>
      <c r="CX17" s="506"/>
      <c r="CY17" s="506"/>
      <c r="CZ17" s="506"/>
      <c r="DA17" s="506"/>
      <c r="DB17" s="506"/>
      <c r="DC17" s="506"/>
      <c r="DD17" s="506"/>
      <c r="DE17" s="506"/>
      <c r="DF17" s="506"/>
      <c r="DG17" s="506"/>
      <c r="DH17" s="506"/>
      <c r="DI17" s="506"/>
      <c r="DJ17" s="506"/>
      <c r="DK17" s="506"/>
      <c r="DL17" s="506"/>
      <c r="DM17" s="506"/>
      <c r="DN17" s="506"/>
      <c r="DO17" s="506"/>
      <c r="DP17" s="506"/>
      <c r="DQ17" s="506"/>
      <c r="DR17" s="506"/>
      <c r="DS17" s="506"/>
      <c r="DT17" s="506"/>
      <c r="DU17" s="506"/>
      <c r="DV17" s="506"/>
      <c r="DW17" s="506"/>
    </row>
    <row r="18" spans="5:127" ht="18.75" customHeight="1">
      <c r="E18" t="s">
        <v>82</v>
      </c>
      <c r="K18" s="495" t="str">
        <f>IF(②申請書４!T8="","",②申請書４!T8)</f>
        <v/>
      </c>
      <c r="L18" s="495"/>
      <c r="M18" s="495"/>
      <c r="N18" s="495"/>
      <c r="O18" s="495"/>
      <c r="P18" s="495"/>
      <c r="Q18" s="495"/>
      <c r="R18" s="495"/>
      <c r="S18" s="495"/>
      <c r="T18" s="495"/>
      <c r="U18" s="495"/>
      <c r="W18" t="s">
        <v>2</v>
      </c>
      <c r="AU18" t="s">
        <v>755</v>
      </c>
      <c r="AY18" s="7"/>
      <c r="AZ18" s="7"/>
      <c r="BF18" s="7"/>
      <c r="BX18" s="7"/>
      <c r="CI18" t="s">
        <v>82</v>
      </c>
      <c r="CO18" s="495">
        <v>810844</v>
      </c>
      <c r="CP18" s="495"/>
      <c r="CQ18" s="495"/>
      <c r="CR18" s="495"/>
      <c r="CS18" s="495"/>
      <c r="CT18" s="495"/>
      <c r="CU18" s="495"/>
      <c r="CV18" s="495"/>
      <c r="CW18" s="495"/>
      <c r="CX18" s="495"/>
      <c r="CY18" s="495"/>
      <c r="DA18" t="s">
        <v>2</v>
      </c>
    </row>
    <row r="19" spans="5:127" ht="18.75" customHeight="1">
      <c r="E19" t="s">
        <v>83</v>
      </c>
      <c r="K19" s="495" t="str">
        <f>IF(②申請書４!AB8="","",②申請書４!AB8)</f>
        <v/>
      </c>
      <c r="L19" s="495"/>
      <c r="M19" s="495"/>
      <c r="N19" s="495"/>
      <c r="O19" s="495"/>
      <c r="P19" s="495"/>
      <c r="Q19" s="495"/>
      <c r="R19" s="495"/>
      <c r="S19" s="495"/>
      <c r="T19" s="495"/>
      <c r="U19" s="495"/>
      <c r="W19" t="s">
        <v>2</v>
      </c>
      <c r="AU19" t="s">
        <v>755</v>
      </c>
      <c r="AY19" s="7"/>
      <c r="AZ19" s="7"/>
      <c r="BF19" s="7"/>
      <c r="BX19" s="7"/>
      <c r="CI19" t="s">
        <v>83</v>
      </c>
      <c r="CO19" s="495">
        <v>648000</v>
      </c>
      <c r="CP19" s="495"/>
      <c r="CQ19" s="495"/>
      <c r="CR19" s="495"/>
      <c r="CS19" s="495"/>
      <c r="CT19" s="495"/>
      <c r="CU19" s="495"/>
      <c r="CV19" s="495"/>
      <c r="CW19" s="495"/>
      <c r="CX19" s="495"/>
      <c r="CY19" s="495"/>
      <c r="DA19" t="s">
        <v>2</v>
      </c>
    </row>
    <row r="20" spans="5:127" ht="18.75" customHeight="1">
      <c r="E20" t="s">
        <v>84</v>
      </c>
      <c r="AY20" s="7"/>
      <c r="AZ20" s="7"/>
      <c r="BF20" s="7"/>
      <c r="BX20" s="7"/>
      <c r="CI20" t="s">
        <v>84</v>
      </c>
    </row>
    <row r="21" spans="5:127" ht="18.75" customHeight="1">
      <c r="H21" t="s">
        <v>72</v>
      </c>
      <c r="P21" t="s">
        <v>330</v>
      </c>
      <c r="R21" t="s">
        <v>7</v>
      </c>
      <c r="U21" s="295" t="str">
        <f>IF(AO1="","",AK3)</f>
        <v/>
      </c>
      <c r="V21" s="295"/>
      <c r="W21" t="s">
        <v>6</v>
      </c>
      <c r="Y21" s="295" t="str">
        <f>IF(AN3="","",AN3)</f>
        <v/>
      </c>
      <c r="Z21" s="295"/>
      <c r="AA21" t="s">
        <v>5</v>
      </c>
      <c r="AC21" s="295" t="str">
        <f>IF(AQ3="","",AQ3)</f>
        <v/>
      </c>
      <c r="AD21" s="295"/>
      <c r="AE21" t="s">
        <v>4</v>
      </c>
      <c r="AY21" s="7"/>
      <c r="AZ21" s="7"/>
      <c r="BF21" s="7"/>
      <c r="BX21" s="7"/>
      <c r="CL21" t="s">
        <v>72</v>
      </c>
      <c r="CT21" t="s">
        <v>85</v>
      </c>
      <c r="CV21" t="s">
        <v>7</v>
      </c>
      <c r="CY21" s="505">
        <v>9</v>
      </c>
      <c r="CZ21" s="505"/>
      <c r="DA21" t="s">
        <v>6</v>
      </c>
      <c r="DC21" s="505">
        <v>4</v>
      </c>
      <c r="DD21" s="505"/>
      <c r="DE21" t="s">
        <v>5</v>
      </c>
      <c r="DG21" s="505">
        <v>10</v>
      </c>
      <c r="DH21" s="505"/>
      <c r="DI21" t="s">
        <v>4</v>
      </c>
    </row>
    <row r="22" spans="5:127" ht="18.75" customHeight="1">
      <c r="H22" t="s">
        <v>73</v>
      </c>
      <c r="P22" t="s">
        <v>331</v>
      </c>
      <c r="R22" t="s">
        <v>7</v>
      </c>
      <c r="U22" s="295"/>
      <c r="V22" s="295"/>
      <c r="W22" t="s">
        <v>6</v>
      </c>
      <c r="Y22" s="295"/>
      <c r="Z22" s="295"/>
      <c r="AA22" t="s">
        <v>5</v>
      </c>
      <c r="AC22" s="295"/>
      <c r="AD22" s="295"/>
      <c r="AE22" t="s">
        <v>4</v>
      </c>
      <c r="AY22" s="7"/>
      <c r="AZ22" s="7"/>
      <c r="BF22" s="7"/>
      <c r="BX22" s="7"/>
      <c r="CL22" t="s">
        <v>73</v>
      </c>
      <c r="CT22" t="s">
        <v>85</v>
      </c>
      <c r="CV22" t="s">
        <v>7</v>
      </c>
      <c r="CY22" s="505">
        <v>10</v>
      </c>
      <c r="CZ22" s="505"/>
      <c r="DA22" t="s">
        <v>6</v>
      </c>
      <c r="DC22" s="505">
        <v>1</v>
      </c>
      <c r="DD22" s="505"/>
      <c r="DE22" t="s">
        <v>5</v>
      </c>
      <c r="DG22" s="505">
        <v>31</v>
      </c>
      <c r="DH22" s="505"/>
      <c r="DI22" t="s">
        <v>4</v>
      </c>
    </row>
    <row r="23" spans="5:127" ht="15" customHeight="1">
      <c r="AY23" s="7"/>
      <c r="AZ23" s="7"/>
      <c r="BF23" s="7"/>
      <c r="BX23" s="7"/>
    </row>
    <row r="24" spans="5:127" ht="18.75" customHeight="1">
      <c r="E24" t="s">
        <v>86</v>
      </c>
      <c r="AY24" s="7"/>
      <c r="AZ24" s="7"/>
      <c r="BF24" s="7"/>
      <c r="BX24" s="7"/>
      <c r="CI24" t="s">
        <v>86</v>
      </c>
    </row>
    <row r="25" spans="5:127" ht="18.75" customHeight="1">
      <c r="F25" s="256" t="s">
        <v>92</v>
      </c>
      <c r="G25" s="256"/>
      <c r="H25" s="256"/>
      <c r="I25" s="256"/>
      <c r="J25" s="256"/>
      <c r="K25" s="256"/>
      <c r="L25" s="256"/>
      <c r="M25" s="256"/>
      <c r="N25" s="256"/>
      <c r="O25" s="256"/>
      <c r="P25" s="343" t="s">
        <v>93</v>
      </c>
      <c r="Q25" s="294"/>
      <c r="R25" s="294"/>
      <c r="S25" s="294"/>
      <c r="T25" s="294"/>
      <c r="U25" s="294"/>
      <c r="V25" s="294"/>
      <c r="W25" s="294"/>
      <c r="X25" s="294"/>
      <c r="Y25" s="294"/>
      <c r="Z25" s="294"/>
      <c r="AA25" s="294"/>
      <c r="AB25" s="294"/>
      <c r="AC25" s="294"/>
      <c r="AD25" s="344"/>
      <c r="AE25" s="256" t="s">
        <v>94</v>
      </c>
      <c r="AF25" s="256"/>
      <c r="AG25" s="256"/>
      <c r="AH25" s="256"/>
      <c r="AI25" s="256"/>
      <c r="AJ25" s="256"/>
      <c r="AK25" s="256"/>
      <c r="AL25" s="256"/>
      <c r="AM25" s="256"/>
      <c r="AN25" s="256"/>
      <c r="AO25" s="256"/>
      <c r="AP25" s="256"/>
      <c r="AQ25" s="256"/>
      <c r="AR25" s="256"/>
      <c r="AY25" s="7"/>
      <c r="AZ25" s="7"/>
      <c r="BF25" s="7"/>
      <c r="BX25" s="7"/>
      <c r="CJ25" s="256" t="s">
        <v>92</v>
      </c>
      <c r="CK25" s="256"/>
      <c r="CL25" s="256"/>
      <c r="CM25" s="256"/>
      <c r="CN25" s="256"/>
      <c r="CO25" s="256"/>
      <c r="CP25" s="256"/>
      <c r="CQ25" s="256"/>
      <c r="CR25" s="256"/>
      <c r="CS25" s="256"/>
      <c r="CT25" s="343" t="s">
        <v>93</v>
      </c>
      <c r="CU25" s="294"/>
      <c r="CV25" s="294"/>
      <c r="CW25" s="294"/>
      <c r="CX25" s="294"/>
      <c r="CY25" s="294"/>
      <c r="CZ25" s="294"/>
      <c r="DA25" s="294"/>
      <c r="DB25" s="294"/>
      <c r="DC25" s="294"/>
      <c r="DD25" s="294"/>
      <c r="DE25" s="294"/>
      <c r="DF25" s="294"/>
      <c r="DG25" s="294"/>
      <c r="DH25" s="344"/>
      <c r="DI25" s="256" t="s">
        <v>94</v>
      </c>
      <c r="DJ25" s="256"/>
      <c r="DK25" s="256"/>
      <c r="DL25" s="256"/>
      <c r="DM25" s="256"/>
      <c r="DN25" s="256"/>
      <c r="DO25" s="256"/>
      <c r="DP25" s="256"/>
      <c r="DQ25" s="256"/>
      <c r="DR25" s="256"/>
      <c r="DS25" s="256"/>
      <c r="DT25" s="256"/>
      <c r="DU25" s="256"/>
      <c r="DV25" s="256"/>
    </row>
    <row r="26" spans="5:127" ht="18.75" customHeight="1">
      <c r="F26" s="297" t="s">
        <v>87</v>
      </c>
      <c r="G26" s="297"/>
      <c r="H26" s="297"/>
      <c r="I26" s="297"/>
      <c r="J26" s="297"/>
      <c r="K26" s="297"/>
      <c r="L26" s="297"/>
      <c r="M26" s="297"/>
      <c r="N26" s="297"/>
      <c r="O26" s="297"/>
      <c r="P26" s="500" t="str">
        <f>IF(①要望書１!Q21="","",①要望書１!Q21)</f>
        <v/>
      </c>
      <c r="Q26" s="501"/>
      <c r="R26" s="501"/>
      <c r="S26" s="501"/>
      <c r="T26" s="501"/>
      <c r="U26" s="501"/>
      <c r="V26" s="501"/>
      <c r="W26" s="501"/>
      <c r="X26" s="501"/>
      <c r="Y26" s="501"/>
      <c r="Z26" s="501"/>
      <c r="AA26" s="501"/>
      <c r="AB26" s="501"/>
      <c r="AC26" s="501"/>
      <c r="AD26" s="502"/>
      <c r="AE26" s="503" t="str">
        <f>IF(①要望書１!Q28="","",①要望書１!Q28)</f>
        <v/>
      </c>
      <c r="AF26" s="503"/>
      <c r="AG26" s="503"/>
      <c r="AH26" s="503"/>
      <c r="AI26" s="503"/>
      <c r="AJ26" s="503"/>
      <c r="AK26" s="503"/>
      <c r="AL26" s="503"/>
      <c r="AM26" s="503"/>
      <c r="AN26" s="503"/>
      <c r="AO26" s="503"/>
      <c r="AP26" s="503"/>
      <c r="AQ26" s="503"/>
      <c r="AR26" s="503"/>
      <c r="AY26" s="7"/>
      <c r="AZ26" s="7"/>
      <c r="BF26" s="7"/>
      <c r="BX26" s="7"/>
      <c r="CJ26" s="462" t="s">
        <v>87</v>
      </c>
      <c r="CK26" s="462"/>
      <c r="CL26" s="462"/>
      <c r="CM26" s="462"/>
      <c r="CN26" s="462"/>
      <c r="CO26" s="462"/>
      <c r="CP26" s="462"/>
      <c r="CQ26" s="462"/>
      <c r="CR26" s="462"/>
      <c r="CS26" s="462"/>
      <c r="CT26" s="463" t="s">
        <v>411</v>
      </c>
      <c r="CU26" s="464"/>
      <c r="CV26" s="464"/>
      <c r="CW26" s="464"/>
      <c r="CX26" s="464"/>
      <c r="CY26" s="464"/>
      <c r="CZ26" s="464"/>
      <c r="DA26" s="464"/>
      <c r="DB26" s="464"/>
      <c r="DC26" s="464"/>
      <c r="DD26" s="464"/>
      <c r="DE26" s="464"/>
      <c r="DF26" s="464"/>
      <c r="DG26" s="464"/>
      <c r="DH26" s="465"/>
      <c r="DI26" s="466" t="s">
        <v>422</v>
      </c>
      <c r="DJ26" s="466"/>
      <c r="DK26" s="466"/>
      <c r="DL26" s="466"/>
      <c r="DM26" s="466"/>
      <c r="DN26" s="466"/>
      <c r="DO26" s="466"/>
      <c r="DP26" s="466"/>
      <c r="DQ26" s="466"/>
      <c r="DR26" s="466"/>
      <c r="DS26" s="466"/>
      <c r="DT26" s="466"/>
      <c r="DU26" s="466"/>
      <c r="DV26" s="466"/>
    </row>
    <row r="27" spans="5:127" ht="36" customHeight="1">
      <c r="F27" s="296" t="s">
        <v>579</v>
      </c>
      <c r="G27" s="296"/>
      <c r="H27" s="296"/>
      <c r="I27" s="296"/>
      <c r="J27" s="296"/>
      <c r="K27" s="296"/>
      <c r="L27" s="296"/>
      <c r="M27" s="296"/>
      <c r="N27" s="296"/>
      <c r="O27" s="296"/>
      <c r="P27" s="485" t="str">
        <f>IF(①要望書１!Q22="","",①要望書１!Q22)</f>
        <v/>
      </c>
      <c r="Q27" s="486"/>
      <c r="R27" s="486"/>
      <c r="S27" s="486"/>
      <c r="T27" s="486"/>
      <c r="U27" s="486"/>
      <c r="V27" s="486"/>
      <c r="W27" s="486"/>
      <c r="X27" s="486"/>
      <c r="Y27" s="486"/>
      <c r="Z27" s="486"/>
      <c r="AA27" s="486"/>
      <c r="AB27" s="486"/>
      <c r="AC27" s="486"/>
      <c r="AD27" s="487"/>
      <c r="AE27" s="481" t="str">
        <f>IF(①要望書１!Q29="","",①要望書１!Q29)</f>
        <v/>
      </c>
      <c r="AF27" s="481"/>
      <c r="AG27" s="481"/>
      <c r="AH27" s="481"/>
      <c r="AI27" s="481"/>
      <c r="AJ27" s="481"/>
      <c r="AK27" s="481"/>
      <c r="AL27" s="481"/>
      <c r="AM27" s="481"/>
      <c r="AN27" s="481"/>
      <c r="AO27" s="481"/>
      <c r="AP27" s="481"/>
      <c r="AQ27" s="481"/>
      <c r="AR27" s="481"/>
      <c r="AY27" s="7"/>
      <c r="AZ27" s="7"/>
      <c r="BF27" s="7"/>
      <c r="BX27" s="7"/>
      <c r="CJ27" s="296" t="s">
        <v>579</v>
      </c>
      <c r="CK27" s="296"/>
      <c r="CL27" s="296"/>
      <c r="CM27" s="296"/>
      <c r="CN27" s="296"/>
      <c r="CO27" s="296"/>
      <c r="CP27" s="296"/>
      <c r="CQ27" s="296"/>
      <c r="CR27" s="296"/>
      <c r="CS27" s="296"/>
      <c r="CT27" s="467" t="s">
        <v>412</v>
      </c>
      <c r="CU27" s="468"/>
      <c r="CV27" s="468"/>
      <c r="CW27" s="468"/>
      <c r="CX27" s="468"/>
      <c r="CY27" s="468"/>
      <c r="CZ27" s="468"/>
      <c r="DA27" s="468"/>
      <c r="DB27" s="468"/>
      <c r="DC27" s="468"/>
      <c r="DD27" s="468"/>
      <c r="DE27" s="468"/>
      <c r="DF27" s="468"/>
      <c r="DG27" s="468"/>
      <c r="DH27" s="469"/>
      <c r="DI27" s="470" t="s">
        <v>423</v>
      </c>
      <c r="DJ27" s="470"/>
      <c r="DK27" s="470"/>
      <c r="DL27" s="470"/>
      <c r="DM27" s="470"/>
      <c r="DN27" s="470"/>
      <c r="DO27" s="470"/>
      <c r="DP27" s="470"/>
      <c r="DQ27" s="470"/>
      <c r="DR27" s="470"/>
      <c r="DS27" s="470"/>
      <c r="DT27" s="470"/>
      <c r="DU27" s="470"/>
      <c r="DV27" s="470"/>
    </row>
    <row r="28" spans="5:127" ht="18.75" customHeight="1">
      <c r="F28" s="462" t="s">
        <v>88</v>
      </c>
      <c r="G28" s="462"/>
      <c r="H28" s="462"/>
      <c r="I28" s="462"/>
      <c r="J28" s="462"/>
      <c r="K28" s="462"/>
      <c r="L28" s="462"/>
      <c r="M28" s="462"/>
      <c r="N28" s="462"/>
      <c r="O28" s="462"/>
      <c r="P28" s="500" t="str">
        <f>IF(①要望書１!Q23="","",①要望書１!Q23)</f>
        <v/>
      </c>
      <c r="Q28" s="501"/>
      <c r="R28" s="501"/>
      <c r="S28" s="501"/>
      <c r="T28" s="501"/>
      <c r="U28" s="501"/>
      <c r="V28" s="501"/>
      <c r="W28" s="501"/>
      <c r="X28" s="501"/>
      <c r="Y28" s="501"/>
      <c r="Z28" s="501"/>
      <c r="AA28" s="501"/>
      <c r="AB28" s="501"/>
      <c r="AC28" s="501"/>
      <c r="AD28" s="502"/>
      <c r="AE28" s="503" t="str">
        <f>IF(①要望書１!Q30="","",①要望書１!Q30)</f>
        <v/>
      </c>
      <c r="AF28" s="503"/>
      <c r="AG28" s="503"/>
      <c r="AH28" s="503"/>
      <c r="AI28" s="503"/>
      <c r="AJ28" s="503"/>
      <c r="AK28" s="503"/>
      <c r="AL28" s="503"/>
      <c r="AM28" s="503"/>
      <c r="AN28" s="503"/>
      <c r="AO28" s="503"/>
      <c r="AP28" s="503"/>
      <c r="AQ28" s="503"/>
      <c r="AR28" s="503"/>
      <c r="AY28" s="7"/>
      <c r="AZ28" s="7"/>
      <c r="BF28" s="7"/>
      <c r="BX28" s="7"/>
      <c r="CJ28" s="462" t="s">
        <v>88</v>
      </c>
      <c r="CK28" s="462"/>
      <c r="CL28" s="462"/>
      <c r="CM28" s="462"/>
      <c r="CN28" s="462"/>
      <c r="CO28" s="462"/>
      <c r="CP28" s="462"/>
      <c r="CQ28" s="462"/>
      <c r="CR28" s="462"/>
      <c r="CS28" s="462"/>
      <c r="CT28" s="463" t="s">
        <v>414</v>
      </c>
      <c r="CU28" s="464"/>
      <c r="CV28" s="464"/>
      <c r="CW28" s="464"/>
      <c r="CX28" s="464"/>
      <c r="CY28" s="464"/>
      <c r="CZ28" s="464"/>
      <c r="DA28" s="464"/>
      <c r="DB28" s="464"/>
      <c r="DC28" s="464"/>
      <c r="DD28" s="464"/>
      <c r="DE28" s="464"/>
      <c r="DF28" s="464"/>
      <c r="DG28" s="464"/>
      <c r="DH28" s="465"/>
      <c r="DI28" s="466" t="s">
        <v>424</v>
      </c>
      <c r="DJ28" s="466"/>
      <c r="DK28" s="466"/>
      <c r="DL28" s="466"/>
      <c r="DM28" s="466"/>
      <c r="DN28" s="466"/>
      <c r="DO28" s="466"/>
      <c r="DP28" s="466"/>
      <c r="DQ28" s="466"/>
      <c r="DR28" s="466"/>
      <c r="DS28" s="466"/>
      <c r="DT28" s="466"/>
      <c r="DU28" s="466"/>
      <c r="DV28" s="466"/>
    </row>
    <row r="29" spans="5:127" ht="39" customHeight="1">
      <c r="F29" s="297" t="s">
        <v>75</v>
      </c>
      <c r="G29" s="297"/>
      <c r="H29" s="297"/>
      <c r="I29" s="297"/>
      <c r="J29" s="297"/>
      <c r="K29" s="297"/>
      <c r="L29" s="297"/>
      <c r="M29" s="297"/>
      <c r="N29" s="297"/>
      <c r="O29" s="297"/>
      <c r="P29" s="485" t="str">
        <f>IF(①要望書１!Q24="","",①要望書１!Q24)</f>
        <v/>
      </c>
      <c r="Q29" s="486"/>
      <c r="R29" s="486"/>
      <c r="S29" s="486"/>
      <c r="T29" s="486"/>
      <c r="U29" s="486"/>
      <c r="V29" s="486"/>
      <c r="W29" s="486"/>
      <c r="X29" s="486"/>
      <c r="Y29" s="486"/>
      <c r="Z29" s="486"/>
      <c r="AA29" s="486"/>
      <c r="AB29" s="486"/>
      <c r="AC29" s="486"/>
      <c r="AD29" s="487"/>
      <c r="AE29" s="481" t="str">
        <f>IF(①要望書１!Q31="","",①要望書１!Q31)</f>
        <v/>
      </c>
      <c r="AF29" s="481"/>
      <c r="AG29" s="481"/>
      <c r="AH29" s="481"/>
      <c r="AI29" s="481"/>
      <c r="AJ29" s="481"/>
      <c r="AK29" s="481"/>
      <c r="AL29" s="481"/>
      <c r="AM29" s="481"/>
      <c r="AN29" s="481"/>
      <c r="AO29" s="481"/>
      <c r="AP29" s="481"/>
      <c r="AQ29" s="481"/>
      <c r="AR29" s="481"/>
      <c r="AY29" s="7"/>
      <c r="AZ29" s="7"/>
      <c r="BF29" s="7"/>
      <c r="BX29" s="7"/>
      <c r="CJ29" s="297" t="s">
        <v>75</v>
      </c>
      <c r="CK29" s="297"/>
      <c r="CL29" s="297"/>
      <c r="CM29" s="297"/>
      <c r="CN29" s="297"/>
      <c r="CO29" s="297"/>
      <c r="CP29" s="297"/>
      <c r="CQ29" s="297"/>
      <c r="CR29" s="297"/>
      <c r="CS29" s="297"/>
      <c r="CT29" s="471" t="s">
        <v>415</v>
      </c>
      <c r="CU29" s="472"/>
      <c r="CV29" s="472"/>
      <c r="CW29" s="472"/>
      <c r="CX29" s="472"/>
      <c r="CY29" s="472"/>
      <c r="CZ29" s="472"/>
      <c r="DA29" s="472"/>
      <c r="DB29" s="472"/>
      <c r="DC29" s="472"/>
      <c r="DD29" s="472"/>
      <c r="DE29" s="472"/>
      <c r="DF29" s="472"/>
      <c r="DG29" s="472"/>
      <c r="DH29" s="473"/>
      <c r="DI29" s="474" t="s">
        <v>425</v>
      </c>
      <c r="DJ29" s="474"/>
      <c r="DK29" s="474"/>
      <c r="DL29" s="474"/>
      <c r="DM29" s="474"/>
      <c r="DN29" s="474"/>
      <c r="DO29" s="474"/>
      <c r="DP29" s="474"/>
      <c r="DQ29" s="474"/>
      <c r="DR29" s="474"/>
      <c r="DS29" s="474"/>
      <c r="DT29" s="474"/>
      <c r="DU29" s="474"/>
      <c r="DV29" s="474"/>
    </row>
    <row r="30" spans="5:127" ht="18.75" customHeight="1">
      <c r="F30" s="462" t="s">
        <v>89</v>
      </c>
      <c r="G30" s="462"/>
      <c r="H30" s="462"/>
      <c r="I30" s="462"/>
      <c r="J30" s="462"/>
      <c r="K30" s="462"/>
      <c r="L30" s="462"/>
      <c r="M30" s="462"/>
      <c r="N30" s="462"/>
      <c r="O30" s="462"/>
      <c r="P30" s="485" t="str">
        <f>IF(①要望書１!Q25="","",①要望書１!Q25)</f>
        <v/>
      </c>
      <c r="Q30" s="486"/>
      <c r="R30" s="486"/>
      <c r="S30" s="486"/>
      <c r="T30" s="486"/>
      <c r="U30" s="486"/>
      <c r="V30" s="486"/>
      <c r="W30" s="486"/>
      <c r="X30" s="486"/>
      <c r="Y30" s="486"/>
      <c r="Z30" s="486"/>
      <c r="AA30" s="486"/>
      <c r="AB30" s="486"/>
      <c r="AC30" s="486"/>
      <c r="AD30" s="487"/>
      <c r="AE30" s="481" t="str">
        <f>IF(①要望書１!Q32="","",①要望書１!Q32)</f>
        <v/>
      </c>
      <c r="AF30" s="481"/>
      <c r="AG30" s="481"/>
      <c r="AH30" s="481"/>
      <c r="AI30" s="481"/>
      <c r="AJ30" s="481"/>
      <c r="AK30" s="481"/>
      <c r="AL30" s="481"/>
      <c r="AM30" s="481"/>
      <c r="AN30" s="481"/>
      <c r="AO30" s="481"/>
      <c r="AP30" s="481"/>
      <c r="AQ30" s="481"/>
      <c r="AR30" s="481"/>
      <c r="AY30" s="7"/>
      <c r="AZ30" s="7"/>
      <c r="BF30" s="7"/>
      <c r="BX30" s="7"/>
      <c r="CJ30" s="462" t="s">
        <v>89</v>
      </c>
      <c r="CK30" s="462"/>
      <c r="CL30" s="462"/>
      <c r="CM30" s="462"/>
      <c r="CN30" s="462"/>
      <c r="CO30" s="462"/>
      <c r="CP30" s="462"/>
      <c r="CQ30" s="462"/>
      <c r="CR30" s="462"/>
      <c r="CS30" s="462"/>
      <c r="CT30" s="463" t="s">
        <v>416</v>
      </c>
      <c r="CU30" s="464"/>
      <c r="CV30" s="464"/>
      <c r="CW30" s="464"/>
      <c r="CX30" s="464"/>
      <c r="CY30" s="464"/>
      <c r="CZ30" s="464"/>
      <c r="DA30" s="464"/>
      <c r="DB30" s="464"/>
      <c r="DC30" s="464"/>
      <c r="DD30" s="464"/>
      <c r="DE30" s="464"/>
      <c r="DF30" s="464"/>
      <c r="DG30" s="464"/>
      <c r="DH30" s="465"/>
      <c r="DI30" s="466" t="s">
        <v>426</v>
      </c>
      <c r="DJ30" s="466"/>
      <c r="DK30" s="466"/>
      <c r="DL30" s="466"/>
      <c r="DM30" s="466"/>
      <c r="DN30" s="466"/>
      <c r="DO30" s="466"/>
      <c r="DP30" s="466"/>
      <c r="DQ30" s="466"/>
      <c r="DR30" s="466"/>
      <c r="DS30" s="466"/>
      <c r="DT30" s="466"/>
      <c r="DU30" s="466"/>
      <c r="DV30" s="466"/>
    </row>
    <row r="31" spans="5:127" ht="18.75" customHeight="1">
      <c r="F31" s="462" t="s">
        <v>90</v>
      </c>
      <c r="G31" s="462"/>
      <c r="H31" s="462"/>
      <c r="I31" s="462"/>
      <c r="J31" s="462"/>
      <c r="K31" s="462"/>
      <c r="L31" s="462"/>
      <c r="M31" s="462"/>
      <c r="N31" s="462"/>
      <c r="O31" s="462"/>
      <c r="P31" s="485" t="str">
        <f>IF(①要望書１!Q26="","",①要望書１!Q26)</f>
        <v/>
      </c>
      <c r="Q31" s="486"/>
      <c r="R31" s="486"/>
      <c r="S31" s="486"/>
      <c r="T31" s="486"/>
      <c r="U31" s="486"/>
      <c r="V31" s="486"/>
      <c r="W31" s="486"/>
      <c r="X31" s="486"/>
      <c r="Y31" s="486"/>
      <c r="Z31" s="486"/>
      <c r="AA31" s="486"/>
      <c r="AB31" s="486"/>
      <c r="AC31" s="486"/>
      <c r="AD31" s="487"/>
      <c r="AE31" s="481" t="str">
        <f>IF(①要望書１!Q33="","",①要望書１!Q33)</f>
        <v/>
      </c>
      <c r="AF31" s="481"/>
      <c r="AG31" s="481"/>
      <c r="AH31" s="481"/>
      <c r="AI31" s="481"/>
      <c r="AJ31" s="481"/>
      <c r="AK31" s="481"/>
      <c r="AL31" s="481"/>
      <c r="AM31" s="481"/>
      <c r="AN31" s="481"/>
      <c r="AO31" s="481"/>
      <c r="AP31" s="481"/>
      <c r="AQ31" s="481"/>
      <c r="AR31" s="481"/>
      <c r="AY31" s="7"/>
      <c r="AZ31" s="7"/>
      <c r="BF31" s="7"/>
      <c r="BX31" s="7"/>
      <c r="CJ31" s="462" t="s">
        <v>90</v>
      </c>
      <c r="CK31" s="462"/>
      <c r="CL31" s="462"/>
      <c r="CM31" s="462"/>
      <c r="CN31" s="462"/>
      <c r="CO31" s="462"/>
      <c r="CP31" s="462"/>
      <c r="CQ31" s="462"/>
      <c r="CR31" s="462"/>
      <c r="CS31" s="462"/>
      <c r="CT31" s="463" t="s">
        <v>419</v>
      </c>
      <c r="CU31" s="464"/>
      <c r="CV31" s="464"/>
      <c r="CW31" s="464"/>
      <c r="CX31" s="464"/>
      <c r="CY31" s="464"/>
      <c r="CZ31" s="464"/>
      <c r="DA31" s="464"/>
      <c r="DB31" s="464"/>
      <c r="DC31" s="464"/>
      <c r="DD31" s="464"/>
      <c r="DE31" s="464"/>
      <c r="DF31" s="464"/>
      <c r="DG31" s="464"/>
      <c r="DH31" s="465"/>
      <c r="DI31" s="466" t="s">
        <v>417</v>
      </c>
      <c r="DJ31" s="466"/>
      <c r="DK31" s="466"/>
      <c r="DL31" s="466"/>
      <c r="DM31" s="466"/>
      <c r="DN31" s="466"/>
      <c r="DO31" s="466"/>
      <c r="DP31" s="466"/>
      <c r="DQ31" s="466"/>
      <c r="DR31" s="466"/>
      <c r="DS31" s="466"/>
      <c r="DT31" s="466"/>
      <c r="DU31" s="466"/>
      <c r="DV31" s="466"/>
    </row>
    <row r="32" spans="5:127" ht="39" customHeight="1">
      <c r="F32" s="297" t="s">
        <v>332</v>
      </c>
      <c r="G32" s="297"/>
      <c r="H32" s="297"/>
      <c r="I32" s="297"/>
      <c r="J32" s="297"/>
      <c r="K32" s="297"/>
      <c r="L32" s="297"/>
      <c r="M32" s="297"/>
      <c r="N32" s="297"/>
      <c r="O32" s="297"/>
      <c r="P32" s="488" t="str">
        <f>IF(①要望書１!Q27="","",①要望書１!Q27)</f>
        <v/>
      </c>
      <c r="Q32" s="489"/>
      <c r="R32" s="489"/>
      <c r="S32" s="489"/>
      <c r="T32" s="489"/>
      <c r="U32" s="489"/>
      <c r="V32" s="489"/>
      <c r="W32" s="489"/>
      <c r="X32" s="489"/>
      <c r="Y32" s="489"/>
      <c r="Z32" s="489"/>
      <c r="AA32" s="489"/>
      <c r="AB32" s="489"/>
      <c r="AC32" s="489"/>
      <c r="AD32" s="490"/>
      <c r="AE32" s="491" t="str">
        <f>IF(①要望書１!Q34="","",①要望書１!Q34)</f>
        <v/>
      </c>
      <c r="AF32" s="491"/>
      <c r="AG32" s="491"/>
      <c r="AH32" s="491"/>
      <c r="AI32" s="491"/>
      <c r="AJ32" s="491"/>
      <c r="AK32" s="491"/>
      <c r="AL32" s="491"/>
      <c r="AM32" s="491"/>
      <c r="AN32" s="491"/>
      <c r="AO32" s="491"/>
      <c r="AP32" s="491"/>
      <c r="AQ32" s="491"/>
      <c r="AR32" s="491"/>
      <c r="AY32" s="7"/>
      <c r="AZ32" s="7"/>
      <c r="BF32" s="7"/>
      <c r="BX32" s="7"/>
      <c r="CJ32" s="297" t="s">
        <v>332</v>
      </c>
      <c r="CK32" s="297"/>
      <c r="CL32" s="297"/>
      <c r="CM32" s="297"/>
      <c r="CN32" s="297"/>
      <c r="CO32" s="297"/>
      <c r="CP32" s="297"/>
      <c r="CQ32" s="297"/>
      <c r="CR32" s="297"/>
      <c r="CS32" s="297"/>
      <c r="CT32" s="478" t="s">
        <v>420</v>
      </c>
      <c r="CU32" s="472"/>
      <c r="CV32" s="472"/>
      <c r="CW32" s="472"/>
      <c r="CX32" s="472"/>
      <c r="CY32" s="472"/>
      <c r="CZ32" s="472"/>
      <c r="DA32" s="472"/>
      <c r="DB32" s="472"/>
      <c r="DC32" s="472"/>
      <c r="DD32" s="472"/>
      <c r="DE32" s="472"/>
      <c r="DF32" s="472"/>
      <c r="DG32" s="472"/>
      <c r="DH32" s="473"/>
      <c r="DI32" s="479" t="s">
        <v>420</v>
      </c>
      <c r="DJ32" s="474"/>
      <c r="DK32" s="474"/>
      <c r="DL32" s="474"/>
      <c r="DM32" s="474"/>
      <c r="DN32" s="474"/>
      <c r="DO32" s="474"/>
      <c r="DP32" s="474"/>
      <c r="DQ32" s="474"/>
      <c r="DR32" s="474"/>
      <c r="DS32" s="474"/>
      <c r="DT32" s="474"/>
      <c r="DU32" s="474"/>
      <c r="DV32" s="474"/>
    </row>
    <row r="33" spans="1:127" ht="9" customHeight="1">
      <c r="AY33" s="7"/>
      <c r="AZ33" s="7"/>
      <c r="BF33" s="7"/>
      <c r="BX33" s="7"/>
    </row>
    <row r="34" spans="1:127" ht="18.75" customHeight="1">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row>
    <row r="35" spans="1:127" ht="18.75" customHeight="1">
      <c r="E35" t="s">
        <v>95</v>
      </c>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I35" t="s">
        <v>95</v>
      </c>
    </row>
    <row r="36" spans="1:127" ht="18.75" customHeight="1">
      <c r="E36" t="s">
        <v>20</v>
      </c>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I36" t="s">
        <v>20</v>
      </c>
    </row>
    <row r="37" spans="1:127">
      <c r="E37" s="256" t="s">
        <v>12</v>
      </c>
      <c r="F37" s="256"/>
      <c r="G37" s="256"/>
      <c r="H37" s="256"/>
      <c r="I37" s="256"/>
      <c r="J37" s="256"/>
      <c r="K37" s="256"/>
      <c r="L37" s="256"/>
      <c r="M37" s="256"/>
      <c r="N37" s="256"/>
      <c r="O37" s="256"/>
      <c r="P37" s="256"/>
      <c r="Q37" s="482" t="str">
        <f>IF(①要望書１!Q45="","",①要望書１!Q45)</f>
        <v/>
      </c>
      <c r="R37" s="483"/>
      <c r="S37" s="483"/>
      <c r="T37" s="483"/>
      <c r="U37" s="483"/>
      <c r="V37" s="483"/>
      <c r="W37" s="483"/>
      <c r="X37" s="483"/>
      <c r="Y37" s="483"/>
      <c r="Z37" s="483"/>
      <c r="AA37" s="483"/>
      <c r="AB37" s="483"/>
      <c r="AC37" s="483"/>
      <c r="AD37" s="483"/>
      <c r="AE37" s="483"/>
      <c r="AF37" s="483"/>
      <c r="AG37" s="483"/>
      <c r="AH37" s="483"/>
      <c r="AI37" s="483"/>
      <c r="AJ37" s="483"/>
      <c r="AK37" s="483"/>
      <c r="AL37" s="483"/>
      <c r="AM37" s="483"/>
      <c r="AN37" s="483"/>
      <c r="AO37" s="483"/>
      <c r="AP37" s="483"/>
      <c r="AQ37" s="483"/>
      <c r="AR37" s="483"/>
      <c r="AS37" s="484"/>
      <c r="CI37" s="256" t="s">
        <v>12</v>
      </c>
      <c r="CJ37" s="256"/>
      <c r="CK37" s="256"/>
      <c r="CL37" s="256"/>
      <c r="CM37" s="256"/>
      <c r="CN37" s="256"/>
      <c r="CO37" s="256"/>
      <c r="CP37" s="256"/>
      <c r="CQ37" s="256"/>
      <c r="CR37" s="256"/>
      <c r="CS37" s="256"/>
      <c r="CT37" s="256"/>
      <c r="CU37" s="475" t="s">
        <v>276</v>
      </c>
      <c r="CV37" s="476"/>
      <c r="CW37" s="476"/>
      <c r="CX37" s="476"/>
      <c r="CY37" s="476"/>
      <c r="CZ37" s="476"/>
      <c r="DA37" s="476"/>
      <c r="DB37" s="476"/>
      <c r="DC37" s="476"/>
      <c r="DD37" s="476"/>
      <c r="DE37" s="476"/>
      <c r="DF37" s="476"/>
      <c r="DG37" s="476"/>
      <c r="DH37" s="476"/>
      <c r="DI37" s="476"/>
      <c r="DJ37" s="476"/>
      <c r="DK37" s="476"/>
      <c r="DL37" s="476"/>
      <c r="DM37" s="476"/>
      <c r="DN37" s="476"/>
      <c r="DO37" s="476"/>
      <c r="DP37" s="476"/>
      <c r="DQ37" s="476"/>
      <c r="DR37" s="476"/>
      <c r="DS37" s="476"/>
      <c r="DT37" s="476"/>
      <c r="DU37" s="476"/>
      <c r="DV37" s="476"/>
      <c r="DW37" s="477"/>
    </row>
    <row r="38" spans="1:127">
      <c r="E38" s="256" t="s">
        <v>13</v>
      </c>
      <c r="F38" s="256"/>
      <c r="G38" s="256"/>
      <c r="H38" s="256"/>
      <c r="I38" s="256"/>
      <c r="J38" s="256"/>
      <c r="K38" s="256"/>
      <c r="L38" s="256"/>
      <c r="M38" s="256"/>
      <c r="N38" s="256"/>
      <c r="O38" s="256"/>
      <c r="P38" s="256"/>
      <c r="Q38" s="482" t="str">
        <f>IF(①要望書１!Q46="","",①要望書１!Q46)</f>
        <v/>
      </c>
      <c r="R38" s="483"/>
      <c r="S38" s="483"/>
      <c r="T38" s="483"/>
      <c r="U38" s="483"/>
      <c r="V38" s="483"/>
      <c r="W38" s="483"/>
      <c r="X38" s="483"/>
      <c r="Y38" s="483"/>
      <c r="Z38" s="483"/>
      <c r="AA38" s="483"/>
      <c r="AB38" s="483"/>
      <c r="AC38" s="483"/>
      <c r="AD38" s="483"/>
      <c r="AE38" s="483"/>
      <c r="AF38" s="483"/>
      <c r="AG38" s="483"/>
      <c r="AH38" s="483"/>
      <c r="AI38" s="483"/>
      <c r="AJ38" s="483"/>
      <c r="AK38" s="483"/>
      <c r="AL38" s="483"/>
      <c r="AM38" s="483"/>
      <c r="AN38" s="483"/>
      <c r="AO38" s="483"/>
      <c r="AP38" s="483"/>
      <c r="AQ38" s="483"/>
      <c r="AR38" s="483"/>
      <c r="AS38" s="484"/>
      <c r="CI38" s="256" t="s">
        <v>13</v>
      </c>
      <c r="CJ38" s="256"/>
      <c r="CK38" s="256"/>
      <c r="CL38" s="256"/>
      <c r="CM38" s="256"/>
      <c r="CN38" s="256"/>
      <c r="CO38" s="256"/>
      <c r="CP38" s="256"/>
      <c r="CQ38" s="256"/>
      <c r="CR38" s="256"/>
      <c r="CS38" s="256"/>
      <c r="CT38" s="256"/>
      <c r="CU38" s="475" t="s">
        <v>329</v>
      </c>
      <c r="CV38" s="476"/>
      <c r="CW38" s="476"/>
      <c r="CX38" s="476"/>
      <c r="CY38" s="476"/>
      <c r="CZ38" s="476"/>
      <c r="DA38" s="476"/>
      <c r="DB38" s="476"/>
      <c r="DC38" s="476"/>
      <c r="DD38" s="476"/>
      <c r="DE38" s="476"/>
      <c r="DF38" s="476"/>
      <c r="DG38" s="476"/>
      <c r="DH38" s="476"/>
      <c r="DI38" s="476"/>
      <c r="DJ38" s="476"/>
      <c r="DK38" s="476"/>
      <c r="DL38" s="476"/>
      <c r="DM38" s="476"/>
      <c r="DN38" s="476"/>
      <c r="DO38" s="476"/>
      <c r="DP38" s="476"/>
      <c r="DQ38" s="476"/>
      <c r="DR38" s="476"/>
      <c r="DS38" s="476"/>
      <c r="DT38" s="476"/>
      <c r="DU38" s="476"/>
      <c r="DV38" s="476"/>
      <c r="DW38" s="477"/>
    </row>
    <row r="39" spans="1:127">
      <c r="E39" s="256" t="s">
        <v>14</v>
      </c>
      <c r="F39" s="256"/>
      <c r="G39" s="256"/>
      <c r="H39" s="256"/>
      <c r="I39" s="256"/>
      <c r="J39" s="256"/>
      <c r="K39" s="256"/>
      <c r="L39" s="256"/>
      <c r="M39" s="256"/>
      <c r="N39" s="256"/>
      <c r="O39" s="256"/>
      <c r="P39" s="256"/>
      <c r="Q39" s="482" t="str">
        <f>IF(①要望書１!Q47="","",①要望書１!Q47)</f>
        <v/>
      </c>
      <c r="R39" s="483"/>
      <c r="S39" s="483"/>
      <c r="T39" s="483"/>
      <c r="U39" s="483"/>
      <c r="V39" s="483"/>
      <c r="W39" s="483"/>
      <c r="X39" s="483"/>
      <c r="Y39" s="483"/>
      <c r="Z39" s="483"/>
      <c r="AA39" s="483"/>
      <c r="AB39" s="483"/>
      <c r="AC39" s="483"/>
      <c r="AD39" s="483"/>
      <c r="AE39" s="483"/>
      <c r="AF39" s="483"/>
      <c r="AG39" s="483"/>
      <c r="AH39" s="483"/>
      <c r="AI39" s="483"/>
      <c r="AJ39" s="483"/>
      <c r="AK39" s="483"/>
      <c r="AL39" s="483"/>
      <c r="AM39" s="483"/>
      <c r="AN39" s="483"/>
      <c r="AO39" s="483"/>
      <c r="AP39" s="483"/>
      <c r="AQ39" s="483"/>
      <c r="AR39" s="483"/>
      <c r="AS39" s="484"/>
      <c r="CI39" s="256" t="s">
        <v>14</v>
      </c>
      <c r="CJ39" s="256"/>
      <c r="CK39" s="256"/>
      <c r="CL39" s="256"/>
      <c r="CM39" s="256"/>
      <c r="CN39" s="256"/>
      <c r="CO39" s="256"/>
      <c r="CP39" s="256"/>
      <c r="CQ39" s="256"/>
      <c r="CR39" s="256"/>
      <c r="CS39" s="256"/>
      <c r="CT39" s="256"/>
      <c r="CU39" s="475" t="s">
        <v>347</v>
      </c>
      <c r="CV39" s="476"/>
      <c r="CW39" s="476"/>
      <c r="CX39" s="476"/>
      <c r="CY39" s="476"/>
      <c r="CZ39" s="476"/>
      <c r="DA39" s="476"/>
      <c r="DB39" s="476"/>
      <c r="DC39" s="476"/>
      <c r="DD39" s="476"/>
      <c r="DE39" s="476"/>
      <c r="DF39" s="476"/>
      <c r="DG39" s="476"/>
      <c r="DH39" s="476"/>
      <c r="DI39" s="476"/>
      <c r="DJ39" s="476"/>
      <c r="DK39" s="476"/>
      <c r="DL39" s="476"/>
      <c r="DM39" s="476"/>
      <c r="DN39" s="476"/>
      <c r="DO39" s="476"/>
      <c r="DP39" s="476"/>
      <c r="DQ39" s="476"/>
      <c r="DR39" s="476"/>
      <c r="DS39" s="476"/>
      <c r="DT39" s="476"/>
      <c r="DU39" s="476"/>
      <c r="DV39" s="476"/>
      <c r="DW39" s="477"/>
    </row>
    <row r="40" spans="1:127">
      <c r="E40" s="256" t="s">
        <v>15</v>
      </c>
      <c r="F40" s="256"/>
      <c r="G40" s="256"/>
      <c r="H40" s="256"/>
      <c r="I40" s="256"/>
      <c r="J40" s="256"/>
      <c r="K40" s="256"/>
      <c r="L40" s="256"/>
      <c r="M40" s="256"/>
      <c r="N40" s="256"/>
      <c r="O40" s="256"/>
      <c r="P40" s="256"/>
      <c r="Q40" s="482" t="str">
        <f>IF(①要望書１!Q48="","",①要望書１!Q48)</f>
        <v/>
      </c>
      <c r="R40" s="483"/>
      <c r="S40" s="483"/>
      <c r="T40" s="483"/>
      <c r="U40" s="483"/>
      <c r="V40" s="483"/>
      <c r="W40" s="483"/>
      <c r="X40" s="483"/>
      <c r="Y40" s="483"/>
      <c r="Z40" s="483"/>
      <c r="AA40" s="483"/>
      <c r="AB40" s="483"/>
      <c r="AC40" s="483"/>
      <c r="AD40" s="483"/>
      <c r="AE40" s="483"/>
      <c r="AF40" s="483"/>
      <c r="AG40" s="483"/>
      <c r="AH40" s="483"/>
      <c r="AI40" s="483"/>
      <c r="AJ40" s="483"/>
      <c r="AK40" s="483"/>
      <c r="AL40" s="483"/>
      <c r="AM40" s="483"/>
      <c r="AN40" s="483"/>
      <c r="AO40" s="483"/>
      <c r="AP40" s="483"/>
      <c r="AQ40" s="483"/>
      <c r="AR40" s="483"/>
      <c r="AS40" s="484"/>
      <c r="CI40" s="256" t="s">
        <v>15</v>
      </c>
      <c r="CJ40" s="256"/>
      <c r="CK40" s="256"/>
      <c r="CL40" s="256"/>
      <c r="CM40" s="256"/>
      <c r="CN40" s="256"/>
      <c r="CO40" s="256"/>
      <c r="CP40" s="256"/>
      <c r="CQ40" s="256"/>
      <c r="CR40" s="256"/>
      <c r="CS40" s="256"/>
      <c r="CT40" s="256"/>
      <c r="CU40" s="475"/>
      <c r="CV40" s="476"/>
      <c r="CW40" s="476"/>
      <c r="CX40" s="476"/>
      <c r="CY40" s="476"/>
      <c r="CZ40" s="476"/>
      <c r="DA40" s="476"/>
      <c r="DB40" s="476"/>
      <c r="DC40" s="476"/>
      <c r="DD40" s="476"/>
      <c r="DE40" s="476"/>
      <c r="DF40" s="476"/>
      <c r="DG40" s="476"/>
      <c r="DH40" s="476"/>
      <c r="DI40" s="476"/>
      <c r="DJ40" s="476"/>
      <c r="DK40" s="476"/>
      <c r="DL40" s="476"/>
      <c r="DM40" s="476"/>
      <c r="DN40" s="476"/>
      <c r="DO40" s="476"/>
      <c r="DP40" s="476"/>
      <c r="DQ40" s="476"/>
      <c r="DR40" s="476"/>
      <c r="DS40" s="476"/>
      <c r="DT40" s="476"/>
      <c r="DU40" s="476"/>
      <c r="DV40" s="476"/>
      <c r="DW40" s="477"/>
    </row>
    <row r="41" spans="1:127">
      <c r="E41" s="256" t="s">
        <v>16</v>
      </c>
      <c r="F41" s="256"/>
      <c r="G41" s="256"/>
      <c r="H41" s="256"/>
      <c r="I41" s="256"/>
      <c r="J41" s="256"/>
      <c r="K41" s="256"/>
      <c r="L41" s="256"/>
      <c r="M41" s="256"/>
      <c r="N41" s="256"/>
      <c r="O41" s="256"/>
      <c r="P41" s="256"/>
      <c r="Q41" s="482" t="str">
        <f>IF(①要望書１!Q49="","",①要望書１!Q49)</f>
        <v/>
      </c>
      <c r="R41" s="483"/>
      <c r="S41" s="483"/>
      <c r="T41" s="483"/>
      <c r="U41" s="483"/>
      <c r="V41" s="483"/>
      <c r="W41" s="483"/>
      <c r="X41" s="483"/>
      <c r="Y41" s="483"/>
      <c r="Z41" s="483"/>
      <c r="AA41" s="483"/>
      <c r="AB41" s="483"/>
      <c r="AC41" s="483"/>
      <c r="AD41" s="483"/>
      <c r="AE41" s="483"/>
      <c r="AF41" s="483"/>
      <c r="AG41" s="483"/>
      <c r="AH41" s="483"/>
      <c r="AI41" s="483"/>
      <c r="AJ41" s="483"/>
      <c r="AK41" s="483"/>
      <c r="AL41" s="483"/>
      <c r="AM41" s="483"/>
      <c r="AN41" s="483"/>
      <c r="AO41" s="483"/>
      <c r="AP41" s="483"/>
      <c r="AQ41" s="483"/>
      <c r="AR41" s="483"/>
      <c r="AS41" s="484"/>
      <c r="CI41" s="256" t="s">
        <v>16</v>
      </c>
      <c r="CJ41" s="256"/>
      <c r="CK41" s="256"/>
      <c r="CL41" s="256"/>
      <c r="CM41" s="256"/>
      <c r="CN41" s="256"/>
      <c r="CO41" s="256"/>
      <c r="CP41" s="256"/>
      <c r="CQ41" s="256"/>
      <c r="CR41" s="256"/>
      <c r="CS41" s="256"/>
      <c r="CT41" s="256"/>
      <c r="CU41" s="475" t="s">
        <v>348</v>
      </c>
      <c r="CV41" s="476"/>
      <c r="CW41" s="476"/>
      <c r="CX41" s="476"/>
      <c r="CY41" s="476"/>
      <c r="CZ41" s="476"/>
      <c r="DA41" s="476"/>
      <c r="DB41" s="476"/>
      <c r="DC41" s="476"/>
      <c r="DD41" s="476"/>
      <c r="DE41" s="476"/>
      <c r="DF41" s="476"/>
      <c r="DG41" s="476"/>
      <c r="DH41" s="476"/>
      <c r="DI41" s="476"/>
      <c r="DJ41" s="476"/>
      <c r="DK41" s="476"/>
      <c r="DL41" s="476"/>
      <c r="DM41" s="476"/>
      <c r="DN41" s="476"/>
      <c r="DO41" s="476"/>
      <c r="DP41" s="476"/>
      <c r="DQ41" s="476"/>
      <c r="DR41" s="476"/>
      <c r="DS41" s="476"/>
      <c r="DT41" s="476"/>
      <c r="DU41" s="476"/>
      <c r="DV41" s="476"/>
      <c r="DW41" s="477"/>
    </row>
    <row r="42" spans="1:127" ht="266.25" customHeight="1">
      <c r="E42" s="252" t="s">
        <v>681</v>
      </c>
      <c r="F42" s="253"/>
      <c r="G42" s="253"/>
      <c r="H42" s="253"/>
      <c r="I42" s="253"/>
      <c r="J42" s="253"/>
      <c r="K42" s="253"/>
      <c r="L42" s="253"/>
      <c r="M42" s="253"/>
      <c r="N42" s="253"/>
      <c r="O42" s="253"/>
      <c r="P42" s="253"/>
      <c r="Q42" s="481" t="str">
        <f>IF(①要望書１!Q52="","",①要望書１!Q52)</f>
        <v/>
      </c>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1"/>
      <c r="AO42" s="481"/>
      <c r="AP42" s="481"/>
      <c r="AQ42" s="481"/>
      <c r="AR42" s="481"/>
      <c r="AS42" s="481"/>
      <c r="AU42" s="429"/>
      <c r="AV42" s="429"/>
      <c r="AW42" s="429"/>
      <c r="AX42" s="429"/>
      <c r="AY42" s="429"/>
      <c r="AZ42" s="429"/>
      <c r="BA42" s="429"/>
      <c r="BB42" s="429"/>
      <c r="BC42" s="429"/>
      <c r="BD42" s="429"/>
      <c r="BE42" s="429"/>
      <c r="BF42" s="429"/>
      <c r="BG42" s="429"/>
      <c r="BH42" s="429"/>
      <c r="BI42" s="429"/>
      <c r="BJ42" s="429"/>
      <c r="BK42" s="429"/>
      <c r="BL42" s="429"/>
      <c r="BM42" s="429"/>
      <c r="BN42" s="429"/>
      <c r="BO42" s="429"/>
      <c r="BP42" s="429"/>
      <c r="BQ42" s="429"/>
      <c r="BR42" s="429"/>
      <c r="BS42" s="429"/>
      <c r="BT42" s="429"/>
      <c r="BU42" s="429"/>
      <c r="BV42" s="429"/>
      <c r="BW42" s="429"/>
      <c r="BX42" s="429"/>
      <c r="BY42" s="429"/>
      <c r="BZ42" s="429"/>
      <c r="CA42" s="429"/>
      <c r="CB42" s="429"/>
      <c r="CC42" s="429"/>
      <c r="CD42" s="429"/>
      <c r="CE42" s="429"/>
      <c r="CF42" s="429"/>
      <c r="CI42" s="252" t="s">
        <v>681</v>
      </c>
      <c r="CJ42" s="253"/>
      <c r="CK42" s="253"/>
      <c r="CL42" s="253"/>
      <c r="CM42" s="253"/>
      <c r="CN42" s="253"/>
      <c r="CO42" s="253"/>
      <c r="CP42" s="253"/>
      <c r="CQ42" s="253"/>
      <c r="CR42" s="253"/>
      <c r="CS42" s="253"/>
      <c r="CT42" s="253"/>
      <c r="CU42" s="480" t="s">
        <v>349</v>
      </c>
      <c r="CV42" s="480"/>
      <c r="CW42" s="480"/>
      <c r="CX42" s="480"/>
      <c r="CY42" s="480"/>
      <c r="CZ42" s="480"/>
      <c r="DA42" s="480"/>
      <c r="DB42" s="480"/>
      <c r="DC42" s="480"/>
      <c r="DD42" s="480"/>
      <c r="DE42" s="480"/>
      <c r="DF42" s="480"/>
      <c r="DG42" s="480"/>
      <c r="DH42" s="480"/>
      <c r="DI42" s="480"/>
      <c r="DJ42" s="480"/>
      <c r="DK42" s="480"/>
      <c r="DL42" s="480"/>
      <c r="DM42" s="480"/>
      <c r="DN42" s="480"/>
      <c r="DO42" s="480"/>
      <c r="DP42" s="480"/>
      <c r="DQ42" s="480"/>
      <c r="DR42" s="480"/>
      <c r="DS42" s="480"/>
      <c r="DT42" s="480"/>
      <c r="DU42" s="480"/>
      <c r="DV42" s="480"/>
      <c r="DW42" s="480"/>
    </row>
    <row r="43" spans="1:127" ht="266.25" customHeight="1">
      <c r="E43" s="252" t="s">
        <v>703</v>
      </c>
      <c r="F43" s="253"/>
      <c r="G43" s="253"/>
      <c r="H43" s="253"/>
      <c r="I43" s="253"/>
      <c r="J43" s="253"/>
      <c r="K43" s="253"/>
      <c r="L43" s="253"/>
      <c r="M43" s="253"/>
      <c r="N43" s="253"/>
      <c r="O43" s="253"/>
      <c r="P43" s="253"/>
      <c r="Q43" s="481" t="str">
        <f>IF(①要望書１!Q53="","",①要望書１!Q53)</f>
        <v/>
      </c>
      <c r="R43" s="481"/>
      <c r="S43" s="481"/>
      <c r="T43" s="481"/>
      <c r="U43" s="481"/>
      <c r="V43" s="481"/>
      <c r="W43" s="481"/>
      <c r="X43" s="481"/>
      <c r="Y43" s="481"/>
      <c r="Z43" s="481"/>
      <c r="AA43" s="481"/>
      <c r="AB43" s="481"/>
      <c r="AC43" s="481"/>
      <c r="AD43" s="481"/>
      <c r="AE43" s="481"/>
      <c r="AF43" s="481"/>
      <c r="AG43" s="481"/>
      <c r="AH43" s="481"/>
      <c r="AI43" s="481"/>
      <c r="AJ43" s="481"/>
      <c r="AK43" s="481"/>
      <c r="AL43" s="481"/>
      <c r="AM43" s="481"/>
      <c r="AN43" s="481"/>
      <c r="AO43" s="481"/>
      <c r="AP43" s="481"/>
      <c r="AQ43" s="481"/>
      <c r="AR43" s="481"/>
      <c r="AS43" s="481"/>
      <c r="AU43" s="517"/>
      <c r="AV43" s="517"/>
      <c r="AW43" s="517"/>
      <c r="AX43" s="517"/>
      <c r="AY43" s="517"/>
      <c r="AZ43" s="517"/>
      <c r="BA43" s="517"/>
      <c r="BB43" s="517"/>
      <c r="BC43" s="517"/>
      <c r="BD43" s="517"/>
      <c r="BE43" s="517"/>
      <c r="BF43" s="517"/>
      <c r="BG43" s="517"/>
      <c r="BH43" s="517"/>
      <c r="BI43" s="517"/>
      <c r="BJ43" s="517"/>
      <c r="BK43" s="517"/>
      <c r="BL43" s="517"/>
      <c r="BM43" s="517"/>
      <c r="BN43" s="517"/>
      <c r="BO43" s="517"/>
      <c r="BP43" s="517"/>
      <c r="BQ43" s="517"/>
      <c r="BR43" s="517"/>
      <c r="BS43" s="517"/>
      <c r="BT43" s="517"/>
      <c r="BU43" s="517"/>
      <c r="BV43" s="517"/>
      <c r="BW43" s="517"/>
      <c r="BX43" s="517"/>
      <c r="BY43" s="517"/>
      <c r="BZ43" s="517"/>
      <c r="CA43" s="517"/>
      <c r="CB43" s="517"/>
      <c r="CC43" s="517"/>
      <c r="CD43" s="517"/>
      <c r="CE43" s="517"/>
      <c r="CI43" s="252" t="s">
        <v>703</v>
      </c>
      <c r="CJ43" s="253"/>
      <c r="CK43" s="253"/>
      <c r="CL43" s="253"/>
      <c r="CM43" s="253"/>
      <c r="CN43" s="253"/>
      <c r="CO43" s="253"/>
      <c r="CP43" s="253"/>
      <c r="CQ43" s="253"/>
      <c r="CR43" s="253"/>
      <c r="CS43" s="253"/>
      <c r="CT43" s="253"/>
      <c r="CU43" s="480" t="s">
        <v>704</v>
      </c>
      <c r="CV43" s="480"/>
      <c r="CW43" s="480"/>
      <c r="CX43" s="480"/>
      <c r="CY43" s="480"/>
      <c r="CZ43" s="480"/>
      <c r="DA43" s="480"/>
      <c r="DB43" s="480"/>
      <c r="DC43" s="480"/>
      <c r="DD43" s="480"/>
      <c r="DE43" s="480"/>
      <c r="DF43" s="480"/>
      <c r="DG43" s="480"/>
      <c r="DH43" s="480"/>
      <c r="DI43" s="480"/>
      <c r="DJ43" s="480"/>
      <c r="DK43" s="480"/>
      <c r="DL43" s="480"/>
      <c r="DM43" s="480"/>
      <c r="DN43" s="480"/>
      <c r="DO43" s="480"/>
      <c r="DP43" s="480"/>
      <c r="DQ43" s="480"/>
      <c r="DR43" s="480"/>
      <c r="DS43" s="480"/>
      <c r="DT43" s="480"/>
      <c r="DU43" s="480"/>
      <c r="DV43" s="480"/>
      <c r="DW43" s="480"/>
    </row>
    <row r="44" spans="1:127" ht="137.25" customHeight="1">
      <c r="E44" s="253" t="s">
        <v>17</v>
      </c>
      <c r="F44" s="253"/>
      <c r="G44" s="253"/>
      <c r="H44" s="253"/>
      <c r="I44" s="253"/>
      <c r="J44" s="253"/>
      <c r="K44" s="253"/>
      <c r="L44" s="253"/>
      <c r="M44" s="253"/>
      <c r="N44" s="253"/>
      <c r="O44" s="253"/>
      <c r="P44" s="253"/>
      <c r="Q44" s="481" t="str">
        <f>IF(①要望書１!Q54="","",①要望書１!Q54)</f>
        <v/>
      </c>
      <c r="R44" s="481"/>
      <c r="S44" s="481"/>
      <c r="T44" s="481"/>
      <c r="U44" s="481"/>
      <c r="V44" s="481"/>
      <c r="W44" s="481"/>
      <c r="X44" s="481"/>
      <c r="Y44" s="481"/>
      <c r="Z44" s="481"/>
      <c r="AA44" s="481"/>
      <c r="AB44" s="481"/>
      <c r="AC44" s="481"/>
      <c r="AD44" s="481"/>
      <c r="AE44" s="481"/>
      <c r="AF44" s="481"/>
      <c r="AG44" s="481"/>
      <c r="AH44" s="481"/>
      <c r="AI44" s="481"/>
      <c r="AJ44" s="481"/>
      <c r="AK44" s="481"/>
      <c r="AL44" s="481"/>
      <c r="AM44" s="481"/>
      <c r="AN44" s="481"/>
      <c r="AO44" s="481"/>
      <c r="AP44" s="481"/>
      <c r="AQ44" s="481"/>
      <c r="AR44" s="481"/>
      <c r="AS44" s="481"/>
      <c r="AU44" s="429"/>
      <c r="AV44" s="429"/>
      <c r="AW44" s="429"/>
      <c r="AX44" s="429"/>
      <c r="AY44" s="429"/>
      <c r="AZ44" s="429"/>
      <c r="BA44" s="429"/>
      <c r="BB44" s="429"/>
      <c r="BC44" s="429"/>
      <c r="BD44" s="429"/>
      <c r="BE44" s="429"/>
      <c r="BF44" s="429"/>
      <c r="BG44" s="429"/>
      <c r="BH44" s="429"/>
      <c r="BI44" s="429"/>
      <c r="BJ44" s="429"/>
      <c r="BK44" s="429"/>
      <c r="BL44" s="429"/>
      <c r="BM44" s="429"/>
      <c r="BN44" s="429"/>
      <c r="BO44" s="429"/>
      <c r="BP44" s="429"/>
      <c r="BQ44" s="429"/>
      <c r="BR44" s="429"/>
      <c r="BS44" s="429"/>
      <c r="BT44" s="429"/>
      <c r="BU44" s="429"/>
      <c r="BV44" s="429"/>
      <c r="BW44" s="429"/>
      <c r="BX44" s="429"/>
      <c r="BY44" s="429"/>
      <c r="CI44" s="253" t="s">
        <v>17</v>
      </c>
      <c r="CJ44" s="253"/>
      <c r="CK44" s="253"/>
      <c r="CL44" s="253"/>
      <c r="CM44" s="253"/>
      <c r="CN44" s="253"/>
      <c r="CO44" s="253"/>
      <c r="CP44" s="253"/>
      <c r="CQ44" s="253"/>
      <c r="CR44" s="253"/>
      <c r="CS44" s="253"/>
      <c r="CT44" s="253"/>
      <c r="CU44" s="480" t="s">
        <v>351</v>
      </c>
      <c r="CV44" s="480"/>
      <c r="CW44" s="480"/>
      <c r="CX44" s="480"/>
      <c r="CY44" s="480"/>
      <c r="CZ44" s="480"/>
      <c r="DA44" s="480"/>
      <c r="DB44" s="480"/>
      <c r="DC44" s="480"/>
      <c r="DD44" s="480"/>
      <c r="DE44" s="480"/>
      <c r="DF44" s="480"/>
      <c r="DG44" s="480"/>
      <c r="DH44" s="480"/>
      <c r="DI44" s="480"/>
      <c r="DJ44" s="480"/>
      <c r="DK44" s="480"/>
      <c r="DL44" s="480"/>
      <c r="DM44" s="480"/>
      <c r="DN44" s="480"/>
      <c r="DO44" s="480"/>
      <c r="DP44" s="480"/>
      <c r="DQ44" s="480"/>
      <c r="DR44" s="480"/>
      <c r="DS44" s="480"/>
      <c r="DT44" s="480"/>
      <c r="DU44" s="480"/>
      <c r="DV44" s="480"/>
      <c r="DW44" s="480"/>
    </row>
    <row r="45" spans="1:127" ht="75" customHeight="1">
      <c r="E45" s="252" t="s">
        <v>692</v>
      </c>
      <c r="F45" s="252"/>
      <c r="G45" s="252"/>
      <c r="H45" s="252"/>
      <c r="I45" s="252"/>
      <c r="J45" s="252"/>
      <c r="K45" s="252"/>
      <c r="L45" s="252"/>
      <c r="M45" s="252"/>
      <c r="N45" s="252"/>
      <c r="O45" s="252"/>
      <c r="P45" s="252"/>
      <c r="Q45" s="481" t="str">
        <f>IF(①要望書１!Q55="","",①要望書１!Q55)</f>
        <v/>
      </c>
      <c r="R45" s="481"/>
      <c r="S45" s="481"/>
      <c r="T45" s="481"/>
      <c r="U45" s="481"/>
      <c r="V45" s="481"/>
      <c r="W45" s="481"/>
      <c r="X45" s="481"/>
      <c r="Y45" s="481"/>
      <c r="Z45" s="481"/>
      <c r="AA45" s="481"/>
      <c r="AB45" s="481"/>
      <c r="AC45" s="481"/>
      <c r="AD45" s="481"/>
      <c r="AE45" s="481"/>
      <c r="AF45" s="481"/>
      <c r="AG45" s="481"/>
      <c r="AH45" s="481"/>
      <c r="AI45" s="481"/>
      <c r="AJ45" s="481"/>
      <c r="AK45" s="481"/>
      <c r="AL45" s="481"/>
      <c r="AM45" s="481"/>
      <c r="AN45" s="481"/>
      <c r="AO45" s="481"/>
      <c r="AP45" s="481"/>
      <c r="AQ45" s="481"/>
      <c r="AR45" s="481"/>
      <c r="AS45" s="481"/>
      <c r="AU45" s="429"/>
      <c r="AV45" s="429"/>
      <c r="AW45" s="429"/>
      <c r="AX45" s="429"/>
      <c r="AY45" s="429"/>
      <c r="AZ45" s="429"/>
      <c r="BA45" s="429"/>
      <c r="BB45" s="429"/>
      <c r="BC45" s="429"/>
      <c r="BD45" s="429"/>
      <c r="BE45" s="429"/>
      <c r="BF45" s="429"/>
      <c r="BG45" s="429"/>
      <c r="BH45" s="429"/>
      <c r="BI45" s="429"/>
      <c r="BJ45" s="429"/>
      <c r="BK45" s="429"/>
      <c r="BL45" s="429"/>
      <c r="BM45" s="429"/>
      <c r="BN45" s="429"/>
      <c r="BO45" s="429"/>
      <c r="BP45" s="429"/>
      <c r="BQ45" s="429"/>
      <c r="BR45" s="429"/>
      <c r="BS45" s="429"/>
      <c r="BT45" s="429"/>
      <c r="BU45" s="429"/>
      <c r="BV45" s="429"/>
      <c r="BW45" s="429"/>
      <c r="BX45" s="429"/>
      <c r="BY45" s="429"/>
      <c r="CI45" s="252" t="s">
        <v>692</v>
      </c>
      <c r="CJ45" s="252"/>
      <c r="CK45" s="252"/>
      <c r="CL45" s="252"/>
      <c r="CM45" s="252"/>
      <c r="CN45" s="252"/>
      <c r="CO45" s="252"/>
      <c r="CP45" s="252"/>
      <c r="CQ45" s="252"/>
      <c r="CR45" s="252"/>
      <c r="CS45" s="252"/>
      <c r="CT45" s="252"/>
      <c r="CU45" s="511" t="s">
        <v>676</v>
      </c>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3"/>
    </row>
    <row r="46" spans="1:127" ht="137.25" customHeight="1">
      <c r="A46" s="152"/>
      <c r="E46" s="252" t="s">
        <v>660</v>
      </c>
      <c r="F46" s="252"/>
      <c r="G46" s="252"/>
      <c r="H46" s="252"/>
      <c r="I46" s="252"/>
      <c r="J46" s="252"/>
      <c r="K46" s="252"/>
      <c r="L46" s="252"/>
      <c r="M46" s="252"/>
      <c r="N46" s="252"/>
      <c r="O46" s="252"/>
      <c r="P46" s="252"/>
      <c r="Q46" s="481" t="str">
        <f>IF(①要望書１!Q56="","",①要望書１!Q56)</f>
        <v/>
      </c>
      <c r="R46" s="481"/>
      <c r="S46" s="481"/>
      <c r="T46" s="481"/>
      <c r="U46" s="481"/>
      <c r="V46" s="481"/>
      <c r="W46" s="481"/>
      <c r="X46" s="481"/>
      <c r="Y46" s="481"/>
      <c r="Z46" s="481"/>
      <c r="AA46" s="481"/>
      <c r="AB46" s="481"/>
      <c r="AC46" s="481"/>
      <c r="AD46" s="481"/>
      <c r="AE46" s="481"/>
      <c r="AF46" s="481"/>
      <c r="AG46" s="481"/>
      <c r="AH46" s="481"/>
      <c r="AI46" s="481"/>
      <c r="AJ46" s="481"/>
      <c r="AK46" s="481"/>
      <c r="AL46" s="481"/>
      <c r="AM46" s="481"/>
      <c r="AN46" s="481"/>
      <c r="AO46" s="481"/>
      <c r="AP46" s="481"/>
      <c r="AQ46" s="481"/>
      <c r="AR46" s="481"/>
      <c r="AS46" s="481"/>
      <c r="AU46" s="429"/>
      <c r="AV46" s="429"/>
      <c r="AW46" s="429"/>
      <c r="AX46" s="429"/>
      <c r="AY46" s="429"/>
      <c r="AZ46" s="429"/>
      <c r="BA46" s="429"/>
      <c r="BB46" s="429"/>
      <c r="BC46" s="429"/>
      <c r="BD46" s="429"/>
      <c r="BE46" s="429"/>
      <c r="BF46" s="429"/>
      <c r="BG46" s="429"/>
      <c r="BH46" s="429"/>
      <c r="BI46" s="429"/>
      <c r="BJ46" s="429"/>
      <c r="BK46" s="429"/>
      <c r="BL46" s="429"/>
      <c r="BM46" s="429"/>
      <c r="BN46" s="429"/>
      <c r="BO46" s="429"/>
      <c r="BP46" s="429"/>
      <c r="BQ46" s="429"/>
      <c r="BR46" s="429"/>
      <c r="BS46" s="429"/>
      <c r="BT46" s="429"/>
      <c r="BU46" s="429"/>
      <c r="BV46" s="429"/>
      <c r="BW46" s="429"/>
      <c r="BX46" s="429"/>
      <c r="BY46" s="429"/>
      <c r="CI46" s="252" t="s">
        <v>660</v>
      </c>
      <c r="CJ46" s="252"/>
      <c r="CK46" s="252"/>
      <c r="CL46" s="252"/>
      <c r="CM46" s="252"/>
      <c r="CN46" s="252"/>
      <c r="CO46" s="252"/>
      <c r="CP46" s="252"/>
      <c r="CQ46" s="252"/>
      <c r="CR46" s="252"/>
      <c r="CS46" s="252"/>
      <c r="CT46" s="252"/>
      <c r="CU46" s="480" t="s">
        <v>389</v>
      </c>
      <c r="CV46" s="480"/>
      <c r="CW46" s="480"/>
      <c r="CX46" s="480"/>
      <c r="CY46" s="480"/>
      <c r="CZ46" s="480"/>
      <c r="DA46" s="480"/>
      <c r="DB46" s="480"/>
      <c r="DC46" s="480"/>
      <c r="DD46" s="480"/>
      <c r="DE46" s="480"/>
      <c r="DF46" s="480"/>
      <c r="DG46" s="480"/>
      <c r="DH46" s="480"/>
      <c r="DI46" s="480"/>
      <c r="DJ46" s="480"/>
      <c r="DK46" s="480"/>
      <c r="DL46" s="480"/>
      <c r="DM46" s="480"/>
      <c r="DN46" s="480"/>
      <c r="DO46" s="480"/>
      <c r="DP46" s="480"/>
      <c r="DQ46" s="480"/>
      <c r="DR46" s="480"/>
      <c r="DS46" s="480"/>
      <c r="DT46" s="480"/>
      <c r="DU46" s="480"/>
      <c r="DV46" s="480"/>
      <c r="DW46" s="480"/>
    </row>
    <row r="47" spans="1:127">
      <c r="B47" t="str">
        <f>IF(Q47="","",0)</f>
        <v/>
      </c>
      <c r="E47" s="253" t="s">
        <v>246</v>
      </c>
      <c r="F47" s="253"/>
      <c r="G47" s="253"/>
      <c r="H47" s="253"/>
      <c r="I47" s="253"/>
      <c r="J47" s="253"/>
      <c r="K47" s="253"/>
      <c r="L47" s="253"/>
      <c r="M47" s="253"/>
      <c r="N47" s="253"/>
      <c r="O47" s="253"/>
      <c r="P47" s="253"/>
      <c r="Q47" s="298" t="str">
        <f>IF(②申請書２!L3="","","①"&amp;②申請書２!L3)</f>
        <v/>
      </c>
      <c r="R47" s="298"/>
      <c r="S47" s="298"/>
      <c r="T47" s="298"/>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U47" t="s">
        <v>755</v>
      </c>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CI47" s="253" t="s">
        <v>246</v>
      </c>
      <c r="CJ47" s="253"/>
      <c r="CK47" s="253"/>
      <c r="CL47" s="253"/>
      <c r="CM47" s="253"/>
      <c r="CN47" s="253"/>
      <c r="CO47" s="253"/>
      <c r="CP47" s="253"/>
      <c r="CQ47" s="253"/>
      <c r="CR47" s="253"/>
      <c r="CS47" s="253"/>
      <c r="CT47" s="253"/>
      <c r="CU47" s="298" t="s">
        <v>427</v>
      </c>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row>
    <row r="48" spans="1:127">
      <c r="B48" t="str">
        <f t="shared" ref="B48:B51" si="0">IF(Q48="","",0)</f>
        <v/>
      </c>
      <c r="E48" s="253" t="s">
        <v>247</v>
      </c>
      <c r="F48" s="253"/>
      <c r="G48" s="253"/>
      <c r="H48" s="253"/>
      <c r="I48" s="253"/>
      <c r="J48" s="253"/>
      <c r="K48" s="253"/>
      <c r="L48" s="253"/>
      <c r="M48" s="253"/>
      <c r="N48" s="253"/>
      <c r="O48" s="253"/>
      <c r="P48" s="253"/>
      <c r="Q48" s="298" t="str">
        <f>IF(②申請書２!L7="","","②"&amp;②申請書２!L7)</f>
        <v/>
      </c>
      <c r="R48" s="298"/>
      <c r="S48" s="298"/>
      <c r="T48" s="298"/>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U48" s="21"/>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CI48" s="253" t="s">
        <v>247</v>
      </c>
      <c r="CJ48" s="253"/>
      <c r="CK48" s="253"/>
      <c r="CL48" s="253"/>
      <c r="CM48" s="253"/>
      <c r="CN48" s="253"/>
      <c r="CO48" s="253"/>
      <c r="CP48" s="253"/>
      <c r="CQ48" s="253"/>
      <c r="CR48" s="253"/>
      <c r="CS48" s="253"/>
      <c r="CT48" s="253"/>
      <c r="CU48" s="298" t="s">
        <v>428</v>
      </c>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row>
    <row r="49" spans="2:127">
      <c r="B49" t="str">
        <f t="shared" si="0"/>
        <v/>
      </c>
      <c r="E49" s="253" t="s">
        <v>248</v>
      </c>
      <c r="F49" s="253"/>
      <c r="G49" s="253"/>
      <c r="H49" s="253"/>
      <c r="I49" s="253"/>
      <c r="J49" s="253"/>
      <c r="K49" s="253"/>
      <c r="L49" s="253"/>
      <c r="M49" s="253"/>
      <c r="N49" s="253"/>
      <c r="O49" s="253"/>
      <c r="P49" s="253"/>
      <c r="Q49" s="298" t="str">
        <f>IF(②申請書２!L11="","","③"&amp;②申請書２!L11)</f>
        <v/>
      </c>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U49" s="21"/>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CI49" s="253" t="s">
        <v>248</v>
      </c>
      <c r="CJ49" s="253"/>
      <c r="CK49" s="253"/>
      <c r="CL49" s="253"/>
      <c r="CM49" s="253"/>
      <c r="CN49" s="253"/>
      <c r="CO49" s="253"/>
      <c r="CP49" s="253"/>
      <c r="CQ49" s="253"/>
      <c r="CR49" s="253"/>
      <c r="CS49" s="253"/>
      <c r="CT49" s="253"/>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row>
    <row r="50" spans="2:127">
      <c r="B50" t="str">
        <f t="shared" si="0"/>
        <v/>
      </c>
      <c r="E50" s="253" t="s">
        <v>249</v>
      </c>
      <c r="F50" s="253"/>
      <c r="G50" s="253"/>
      <c r="H50" s="253"/>
      <c r="I50" s="253"/>
      <c r="J50" s="253"/>
      <c r="K50" s="253"/>
      <c r="L50" s="253"/>
      <c r="M50" s="253"/>
      <c r="N50" s="253"/>
      <c r="O50" s="253"/>
      <c r="P50" s="253"/>
      <c r="Q50" s="298" t="str">
        <f>IF(②申請書２!L15="","","④"&amp;②申請書２!L15)</f>
        <v/>
      </c>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AU50" s="21"/>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CI50" s="253" t="s">
        <v>249</v>
      </c>
      <c r="CJ50" s="253"/>
      <c r="CK50" s="253"/>
      <c r="CL50" s="253"/>
      <c r="CM50" s="253"/>
      <c r="CN50" s="253"/>
      <c r="CO50" s="253"/>
      <c r="CP50" s="253"/>
      <c r="CQ50" s="253"/>
      <c r="CR50" s="253"/>
      <c r="CS50" s="253"/>
      <c r="CT50" s="253"/>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row>
    <row r="51" spans="2:127">
      <c r="B51" t="str">
        <f t="shared" si="0"/>
        <v/>
      </c>
      <c r="E51" s="253" t="s">
        <v>250</v>
      </c>
      <c r="F51" s="253"/>
      <c r="G51" s="253"/>
      <c r="H51" s="253"/>
      <c r="I51" s="253"/>
      <c r="J51" s="253"/>
      <c r="K51" s="253"/>
      <c r="L51" s="253"/>
      <c r="M51" s="253"/>
      <c r="N51" s="253"/>
      <c r="O51" s="253"/>
      <c r="P51" s="253"/>
      <c r="Q51" s="298" t="str">
        <f>IF(②申請書２!L19="","","⑤"&amp;②申請書２!L19)</f>
        <v/>
      </c>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AU51" s="21"/>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CI51" s="253" t="s">
        <v>250</v>
      </c>
      <c r="CJ51" s="253"/>
      <c r="CK51" s="253"/>
      <c r="CL51" s="253"/>
      <c r="CM51" s="253"/>
      <c r="CN51" s="253"/>
      <c r="CO51" s="253"/>
      <c r="CP51" s="253"/>
      <c r="CQ51" s="253"/>
      <c r="CR51" s="253"/>
      <c r="CS51" s="253"/>
      <c r="CT51" s="253"/>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row>
  </sheetData>
  <sheetProtection sheet="1" formatCells="0" selectLockedCells="1"/>
  <mergeCells count="163">
    <mergeCell ref="CI50:CT50"/>
    <mergeCell ref="CU50:DW50"/>
    <mergeCell ref="CI51:CT51"/>
    <mergeCell ref="CU51:DW51"/>
    <mergeCell ref="CI47:CT47"/>
    <mergeCell ref="CU47:DW47"/>
    <mergeCell ref="CI48:CT48"/>
    <mergeCell ref="CU48:DW48"/>
    <mergeCell ref="CI49:CT49"/>
    <mergeCell ref="CU49:DW49"/>
    <mergeCell ref="CX7:DF8"/>
    <mergeCell ref="DH7:DW7"/>
    <mergeCell ref="DH8:DW8"/>
    <mergeCell ref="CX9:DF9"/>
    <mergeCell ref="DH9:DW9"/>
    <mergeCell ref="AV1:BS2"/>
    <mergeCell ref="CU46:DW46"/>
    <mergeCell ref="CI45:CT45"/>
    <mergeCell ref="CU45:DW45"/>
    <mergeCell ref="CI46:CT46"/>
    <mergeCell ref="DS1:DW1"/>
    <mergeCell ref="CI2:DW2"/>
    <mergeCell ref="DO3:DP3"/>
    <mergeCell ref="DR3:DS3"/>
    <mergeCell ref="DU3:DV3"/>
    <mergeCell ref="CO18:CY18"/>
    <mergeCell ref="CO19:CY19"/>
    <mergeCell ref="CY21:CZ21"/>
    <mergeCell ref="DC21:DD21"/>
    <mergeCell ref="AU13:CC13"/>
    <mergeCell ref="AU14:CD16"/>
    <mergeCell ref="AU43:CE43"/>
    <mergeCell ref="CI43:CT43"/>
    <mergeCell ref="CU43:DW43"/>
    <mergeCell ref="AU9:CB9"/>
    <mergeCell ref="DG21:DH21"/>
    <mergeCell ref="CI12:DW13"/>
    <mergeCell ref="CI15:DW15"/>
    <mergeCell ref="CO17:DW17"/>
    <mergeCell ref="CX10:DF10"/>
    <mergeCell ref="DH10:DV10"/>
    <mergeCell ref="U22:V22"/>
    <mergeCell ref="Y22:Z22"/>
    <mergeCell ref="CY22:CZ22"/>
    <mergeCell ref="DC22:DD22"/>
    <mergeCell ref="DG22:DH22"/>
    <mergeCell ref="Y21:Z21"/>
    <mergeCell ref="AC21:AD21"/>
    <mergeCell ref="AC22:AD22"/>
    <mergeCell ref="AE25:AR25"/>
    <mergeCell ref="F30:O30"/>
    <mergeCell ref="P30:AD30"/>
    <mergeCell ref="AE30:AR30"/>
    <mergeCell ref="F25:O25"/>
    <mergeCell ref="P25:AD25"/>
    <mergeCell ref="U21:V21"/>
    <mergeCell ref="P29:AD29"/>
    <mergeCell ref="AE29:AR29"/>
    <mergeCell ref="F26:O26"/>
    <mergeCell ref="P26:AD26"/>
    <mergeCell ref="AE26:AR26"/>
    <mergeCell ref="F27:O27"/>
    <mergeCell ref="P27:AD27"/>
    <mergeCell ref="AE27:AR27"/>
    <mergeCell ref="F28:O28"/>
    <mergeCell ref="P28:AD28"/>
    <mergeCell ref="AE28:AR28"/>
    <mergeCell ref="F29:O29"/>
    <mergeCell ref="AO1:AS1"/>
    <mergeCell ref="E2:AS2"/>
    <mergeCell ref="AK3:AL3"/>
    <mergeCell ref="AN3:AO3"/>
    <mergeCell ref="AQ3:AR3"/>
    <mergeCell ref="K17:AS17"/>
    <mergeCell ref="E15:AS15"/>
    <mergeCell ref="E12:AS13"/>
    <mergeCell ref="K19:U19"/>
    <mergeCell ref="K18:U18"/>
    <mergeCell ref="T7:AB8"/>
    <mergeCell ref="AD7:AS7"/>
    <mergeCell ref="AD8:AS8"/>
    <mergeCell ref="AD10:AR10"/>
    <mergeCell ref="T9:AB9"/>
    <mergeCell ref="AD9:AS9"/>
    <mergeCell ref="T10:AB10"/>
    <mergeCell ref="E50:P50"/>
    <mergeCell ref="Q50:AS50"/>
    <mergeCell ref="E51:P51"/>
    <mergeCell ref="Q51:AS51"/>
    <mergeCell ref="Q40:AS40"/>
    <mergeCell ref="E44:P44"/>
    <mergeCell ref="Q44:AS44"/>
    <mergeCell ref="E47:P47"/>
    <mergeCell ref="Q47:AS47"/>
    <mergeCell ref="E48:P48"/>
    <mergeCell ref="Q48:AS48"/>
    <mergeCell ref="E45:P45"/>
    <mergeCell ref="Q45:AS45"/>
    <mergeCell ref="E46:P46"/>
    <mergeCell ref="Q46:AS46"/>
    <mergeCell ref="E41:P41"/>
    <mergeCell ref="Q41:AS41"/>
    <mergeCell ref="E42:P42"/>
    <mergeCell ref="Q42:AS42"/>
    <mergeCell ref="E43:P43"/>
    <mergeCell ref="Q43:AS43"/>
    <mergeCell ref="E40:P40"/>
    <mergeCell ref="AU44:BY44"/>
    <mergeCell ref="AU45:BY45"/>
    <mergeCell ref="AU46:BY46"/>
    <mergeCell ref="AE31:AR31"/>
    <mergeCell ref="E49:P49"/>
    <mergeCell ref="Q49:AS49"/>
    <mergeCell ref="E37:P37"/>
    <mergeCell ref="Q37:AS37"/>
    <mergeCell ref="AU42:CF42"/>
    <mergeCell ref="E38:P38"/>
    <mergeCell ref="Q38:AS38"/>
    <mergeCell ref="E39:P39"/>
    <mergeCell ref="Q39:AS39"/>
    <mergeCell ref="F31:O31"/>
    <mergeCell ref="P31:AD31"/>
    <mergeCell ref="F32:O32"/>
    <mergeCell ref="P32:AD32"/>
    <mergeCell ref="AE32:AR32"/>
    <mergeCell ref="CI44:CT44"/>
    <mergeCell ref="CU44:DW44"/>
    <mergeCell ref="CI39:CT39"/>
    <mergeCell ref="CU39:DW39"/>
    <mergeCell ref="CI40:CT40"/>
    <mergeCell ref="CU40:DW40"/>
    <mergeCell ref="CI41:CT41"/>
    <mergeCell ref="CU41:DW41"/>
    <mergeCell ref="CI42:CT42"/>
    <mergeCell ref="CU42:DW42"/>
    <mergeCell ref="CI38:CT38"/>
    <mergeCell ref="CU38:DW38"/>
    <mergeCell ref="CJ32:CS32"/>
    <mergeCell ref="CT32:DH32"/>
    <mergeCell ref="DI32:DV32"/>
    <mergeCell ref="CI37:CT37"/>
    <mergeCell ref="CU37:DW37"/>
    <mergeCell ref="CJ31:CS31"/>
    <mergeCell ref="CT31:DH31"/>
    <mergeCell ref="DI31:DV31"/>
    <mergeCell ref="CJ26:CS26"/>
    <mergeCell ref="CT26:DH26"/>
    <mergeCell ref="DI26:DV26"/>
    <mergeCell ref="CJ27:CS27"/>
    <mergeCell ref="CT27:DH27"/>
    <mergeCell ref="DI27:DV27"/>
    <mergeCell ref="CJ25:CS25"/>
    <mergeCell ref="CJ30:CS30"/>
    <mergeCell ref="CT30:DH30"/>
    <mergeCell ref="DI30:DV30"/>
    <mergeCell ref="CJ29:CS29"/>
    <mergeCell ref="CJ28:CS28"/>
    <mergeCell ref="CT28:DH28"/>
    <mergeCell ref="DI28:DV28"/>
    <mergeCell ref="CT29:DH29"/>
    <mergeCell ref="DI29:DV29"/>
    <mergeCell ref="DI25:DV25"/>
    <mergeCell ref="CT25:DH25"/>
  </mergeCells>
  <phoneticPr fontId="1"/>
  <dataValidations count="5">
    <dataValidation allowBlank="1" showInputMessage="1" showErrorMessage="1" promptTitle="ーーー事業番号ーーーー" prompt="採択通知に記載のある番号を入力してください" sqref="AO1:AS1" xr:uid="{5BF7563A-17A2-4D90-ACED-BC7E0503EF23}"/>
    <dataValidation allowBlank="1" showInputMessage="1" showErrorMessage="1" promptTitle="ーーー申請日ーーーー" prompt="4/1～4/20までの日付を必ず入力してください_x000a__x000a_提出日以前に行った支出は対象外となります" sqref="AN3:AO3" xr:uid="{5A07AD0D-8E1B-4367-9334-49ACB7E98BBB}"/>
    <dataValidation allowBlank="1" showInputMessage="1" showErrorMessage="1" promptTitle="ーーー着手予定年月日ーーーー" prompt="申請書の提出日（書類右上の日付）以降の年月日としてください" sqref="AC21:AD21" xr:uid="{DA2BFDBD-4A30-4BD8-A310-BC37ED509297}"/>
    <dataValidation allowBlank="1" showInputMessage="1" showErrorMessage="1" promptTitle="ーーー完了予定年月日ーーーー" prompt="令和１０年３月３１日までの年月日を入力してください" sqref="U22:V22" xr:uid="{C27A163F-C4E0-482E-A885-12374F98F96B}"/>
    <dataValidation allowBlank="1" showInputMessage="1" showErrorMessage="1" promptTitle="ーーーーー事業の背景ーーーーーーーー" prompt="事業の要望に至る背景・現在の状況が分かるようお書きください_x000a_要望書提出後から、交付申請までの間の取組状況も追加してください_x000a_　※400字以内（目安）_x000a_　※改行は「Alt」＋「Enter」でできます" sqref="Q42:AS42" xr:uid="{5B3B2726-EF7A-4E0B-96DA-93EC5EBA7A47}"/>
  </dataValidations>
  <hyperlinks>
    <hyperlink ref="CT32" r:id="rId1" xr:uid="{00000000-0004-0000-0700-000000000000}"/>
    <hyperlink ref="DI32" r:id="rId2" xr:uid="{00000000-0004-0000-0700-000001000000}"/>
  </hyperlinks>
  <pageMargins left="0.70866141732283472" right="0.70866141732283472" top="0.74803149606299213" bottom="0.74803149606299213" header="0.31496062992125984" footer="0.31496062992125984"/>
  <pageSetup paperSize="9" fitToHeight="0" orientation="portrait" blackAndWhite="1" r:id="rId3"/>
  <ignoredErrors>
    <ignoredError sqref="Q46" unlockedFormula="1"/>
  </ignoredErrors>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2" id="{22B6EF35-54BC-4FDC-BA45-6891BD77A88E}">
            <xm:f>NOT($K$18=①要望書１!$Q$50)</xm:f>
            <x14:dxf>
              <font>
                <b/>
                <i val="0"/>
                <color rgb="FFFF0000"/>
              </font>
            </x14:dxf>
          </x14:cfRule>
          <xm:sqref>K18:U18</xm:sqref>
        </x14:conditionalFormatting>
        <x14:conditionalFormatting xmlns:xm="http://schemas.microsoft.com/office/excel/2006/main">
          <x14:cfRule type="expression" priority="61" id="{14D83734-5E44-4AE3-997F-F767B52B7CB6}">
            <xm:f>NOT($K$19=①要望書１!$Q$51)</xm:f>
            <x14:dxf>
              <font>
                <b/>
                <i val="0"/>
                <color rgb="FFFF0000"/>
              </font>
            </x14:dxf>
          </x14:cfRule>
          <xm:sqref>K19:U19</xm:sqref>
        </x14:conditionalFormatting>
        <x14:conditionalFormatting xmlns:xm="http://schemas.microsoft.com/office/excel/2006/main">
          <x14:cfRule type="expression" priority="56" id="{57EAAD4A-99F0-4671-A421-3A87CD6577C5}">
            <xm:f>NOT($K$17=①要望書１!$Q$44)</xm:f>
            <x14:dxf>
              <font>
                <color rgb="FFFF0000"/>
              </font>
            </x14:dxf>
          </x14:cfRule>
          <xm:sqref>K17:AS17</xm:sqref>
        </x14:conditionalFormatting>
        <x14:conditionalFormatting xmlns:xm="http://schemas.microsoft.com/office/excel/2006/main">
          <x14:cfRule type="expression" priority="55" id="{068066C7-42AF-4101-BADD-FF28D5B0B6AB}">
            <xm:f>NOT($P$26=①要望書１!$Q$21)</xm:f>
            <x14:dxf>
              <font>
                <color rgb="FFFF0000"/>
              </font>
            </x14:dxf>
          </x14:cfRule>
          <xm:sqref>P26:AD26</xm:sqref>
        </x14:conditionalFormatting>
        <x14:conditionalFormatting xmlns:xm="http://schemas.microsoft.com/office/excel/2006/main">
          <x14:cfRule type="expression" priority="54" id="{519ADBA6-F0E7-4AE7-BAE1-B57588B56AFD}">
            <xm:f>NOT($P$27=①要望書１!$Q$22)</xm:f>
            <x14:dxf>
              <font>
                <color rgb="FFFF0000"/>
              </font>
            </x14:dxf>
          </x14:cfRule>
          <xm:sqref>P27:AD27</xm:sqref>
        </x14:conditionalFormatting>
        <x14:conditionalFormatting xmlns:xm="http://schemas.microsoft.com/office/excel/2006/main">
          <x14:cfRule type="expression" priority="53" id="{9BB1DD45-5614-4A55-94EF-9255B9855D12}">
            <xm:f>NOT($P$28=①要望書１!$Q$23)</xm:f>
            <x14:dxf>
              <font>
                <color rgb="FFFF0000"/>
              </font>
            </x14:dxf>
          </x14:cfRule>
          <xm:sqref>P28:AD28</xm:sqref>
        </x14:conditionalFormatting>
        <x14:conditionalFormatting xmlns:xm="http://schemas.microsoft.com/office/excel/2006/main">
          <x14:cfRule type="expression" priority="52" id="{B1C71AEE-62AE-4971-8E13-34CFCAF83CED}">
            <xm:f>NOT($P$29=①要望書１!$Q$24)</xm:f>
            <x14:dxf>
              <font>
                <color rgb="FFFF0000"/>
              </font>
            </x14:dxf>
          </x14:cfRule>
          <xm:sqref>P29:AD29</xm:sqref>
        </x14:conditionalFormatting>
        <x14:conditionalFormatting xmlns:xm="http://schemas.microsoft.com/office/excel/2006/main">
          <x14:cfRule type="expression" priority="51" id="{CD4BBF2D-0D74-403A-A011-75F26BFB88D0}">
            <xm:f>NOT($P$30=①要望書１!$Q$25)</xm:f>
            <x14:dxf>
              <font>
                <color rgb="FFFF0000"/>
              </font>
            </x14:dxf>
          </x14:cfRule>
          <xm:sqref>P30:AD30</xm:sqref>
        </x14:conditionalFormatting>
        <x14:conditionalFormatting xmlns:xm="http://schemas.microsoft.com/office/excel/2006/main">
          <x14:cfRule type="expression" priority="50" id="{806D02EC-FCAF-4AB4-9F15-3B83284B97F2}">
            <xm:f>NOT($P$31=①要望書１!$Q$26)</xm:f>
            <x14:dxf>
              <font>
                <color rgb="FFFF0000"/>
              </font>
            </x14:dxf>
          </x14:cfRule>
          <xm:sqref>P31:AD31</xm:sqref>
        </x14:conditionalFormatting>
        <x14:conditionalFormatting xmlns:xm="http://schemas.microsoft.com/office/excel/2006/main">
          <x14:cfRule type="expression" priority="49" id="{2CA0DD7C-1DB7-4061-9CC6-8A12E2E86148}">
            <xm:f>NOT($P$32=①要望書１!$Q$27)</xm:f>
            <x14:dxf>
              <font>
                <color rgb="FFFF0000"/>
              </font>
            </x14:dxf>
          </x14:cfRule>
          <xm:sqref>P32:AD32</xm:sqref>
        </x14:conditionalFormatting>
        <x14:conditionalFormatting xmlns:xm="http://schemas.microsoft.com/office/excel/2006/main">
          <x14:cfRule type="expression" priority="41" id="{91EEC43B-2CC2-4EB7-B688-9957D5C13FB3}">
            <xm:f>NOT($Q$37=①要望書１!$Q$45)</xm:f>
            <x14:dxf>
              <font>
                <color rgb="FFFF0000"/>
              </font>
            </x14:dxf>
          </x14:cfRule>
          <xm:sqref>Q37:AS37</xm:sqref>
        </x14:conditionalFormatting>
        <x14:conditionalFormatting xmlns:xm="http://schemas.microsoft.com/office/excel/2006/main">
          <x14:cfRule type="expression" priority="40" id="{5F4511A1-A82F-4590-A031-69A5C57FFF14}">
            <xm:f>NOT($Q$38=①要望書１!$Q$46)</xm:f>
            <x14:dxf>
              <font>
                <color rgb="FFFF0000"/>
              </font>
            </x14:dxf>
          </x14:cfRule>
          <xm:sqref>Q38:AS38</xm:sqref>
        </x14:conditionalFormatting>
        <x14:conditionalFormatting xmlns:xm="http://schemas.microsoft.com/office/excel/2006/main">
          <x14:cfRule type="expression" priority="39" id="{2445B01B-6F3A-4C06-A851-0701B9D43676}">
            <xm:f>NOT($Q$39=①要望書１!$Q$47)</xm:f>
            <x14:dxf>
              <font>
                <color rgb="FFFF0000"/>
              </font>
            </x14:dxf>
          </x14:cfRule>
          <xm:sqref>Q39:AS39</xm:sqref>
        </x14:conditionalFormatting>
        <x14:conditionalFormatting xmlns:xm="http://schemas.microsoft.com/office/excel/2006/main">
          <x14:cfRule type="expression" priority="38" id="{64999EAA-9186-4C66-9BC5-7CD4F9EE85D8}">
            <xm:f>NOT($Q$40=①要望書１!$Q$48)</xm:f>
            <x14:dxf>
              <font>
                <color rgb="FFFF0000"/>
              </font>
            </x14:dxf>
          </x14:cfRule>
          <xm:sqref>Q40:AS40</xm:sqref>
        </x14:conditionalFormatting>
        <x14:conditionalFormatting xmlns:xm="http://schemas.microsoft.com/office/excel/2006/main">
          <x14:cfRule type="expression" priority="37" id="{FE4E347F-92AE-477C-A15A-B3E3DE71A940}">
            <xm:f>NOT($Q$41=①要望書１!$Q$49)</xm:f>
            <x14:dxf>
              <font>
                <color rgb="FFFF0000"/>
              </font>
            </x14:dxf>
          </x14:cfRule>
          <xm:sqref>Q41:AS41</xm:sqref>
        </x14:conditionalFormatting>
        <x14:conditionalFormatting xmlns:xm="http://schemas.microsoft.com/office/excel/2006/main">
          <x14:cfRule type="expression" priority="36" id="{94786C64-00AF-436D-8DCD-23CF5EC8E304}">
            <xm:f>NOT($Q$42=①要望書１!$Q$52)</xm:f>
            <x14:dxf>
              <font>
                <color rgb="FFFF0000"/>
              </font>
            </x14:dxf>
          </x14:cfRule>
          <xm:sqref>Q42:AS42</xm:sqref>
        </x14:conditionalFormatting>
        <x14:conditionalFormatting xmlns:xm="http://schemas.microsoft.com/office/excel/2006/main">
          <x14:cfRule type="expression" priority="35" id="{BD7A0649-63C7-4504-99F8-04508831F4A0}">
            <xm:f>NOT($Q$43=①要望書１!$Q$53)</xm:f>
            <x14:dxf>
              <font>
                <color rgb="FFFF0000"/>
              </font>
            </x14:dxf>
          </x14:cfRule>
          <xm:sqref>Q43:AS43</xm:sqref>
        </x14:conditionalFormatting>
        <x14:conditionalFormatting xmlns:xm="http://schemas.microsoft.com/office/excel/2006/main">
          <x14:cfRule type="expression" priority="33" id="{8D329299-CF6A-49EC-9539-3CFE110E752F}">
            <xm:f>NOT($Q$44=①要望書１!$Q$54)</xm:f>
            <x14:dxf>
              <font>
                <color rgb="FFFF0000"/>
              </font>
            </x14:dxf>
          </x14:cfRule>
          <xm:sqref>Q44:AS45</xm:sqref>
        </x14:conditionalFormatting>
        <x14:conditionalFormatting xmlns:xm="http://schemas.microsoft.com/office/excel/2006/main">
          <x14:cfRule type="expression" priority="32" id="{A2458E39-30DF-4088-B8B2-B32DA5845976}">
            <xm:f>NOT($Q$46=①要望書１!$Q$56)</xm:f>
            <x14:dxf>
              <font>
                <color rgb="FFFF0000"/>
              </font>
            </x14:dxf>
          </x14:cfRule>
          <xm:sqref>Q46:AS46</xm:sqref>
        </x14:conditionalFormatting>
        <x14:conditionalFormatting xmlns:xm="http://schemas.microsoft.com/office/excel/2006/main">
          <x14:cfRule type="expression" priority="57" id="{E0B0CD91-C456-4D4A-9F2A-16955456B3E0}">
            <xm:f>NOT($AD$10=①要望書１!$Q$15&amp;"　"&amp;①要望書１!$Q$16)</xm:f>
            <x14:dxf>
              <font>
                <color rgb="FFFF0000"/>
              </font>
            </x14:dxf>
          </x14:cfRule>
          <xm:sqref>AD10:AR10</xm:sqref>
        </x14:conditionalFormatting>
        <x14:conditionalFormatting xmlns:xm="http://schemas.microsoft.com/office/excel/2006/main">
          <x14:cfRule type="expression" priority="60" id="{E3C35D38-AE4E-49EE-ADA7-0BDBFA8EDDE3}">
            <xm:f>NOT($AD$7=①要望書１!$Q$17)</xm:f>
            <x14:dxf>
              <font>
                <b val="0"/>
                <i val="0"/>
                <color rgb="FFFF0000"/>
              </font>
            </x14:dxf>
          </x14:cfRule>
          <xm:sqref>AD7:AS7</xm:sqref>
        </x14:conditionalFormatting>
        <x14:conditionalFormatting xmlns:xm="http://schemas.microsoft.com/office/excel/2006/main">
          <x14:cfRule type="expression" priority="59" id="{6163972C-0692-42BC-BF60-5A5856389490}">
            <xm:f>NOT($AD$8=①要望書１!$Q$18)</xm:f>
            <x14:dxf>
              <font>
                <color rgb="FFFF0000"/>
              </font>
            </x14:dxf>
          </x14:cfRule>
          <xm:sqref>AD8:AS8</xm:sqref>
        </x14:conditionalFormatting>
        <x14:conditionalFormatting xmlns:xm="http://schemas.microsoft.com/office/excel/2006/main">
          <x14:cfRule type="expression" priority="58" id="{081E1AA7-1824-411D-93B5-36FAD63C20E9}">
            <xm:f>NOT($AD$9=①要望書１!$Q$13)</xm:f>
            <x14:dxf>
              <font>
                <color rgb="FFFF0000"/>
              </font>
            </x14:dxf>
          </x14:cfRule>
          <xm:sqref>AD9:AS9</xm:sqref>
        </x14:conditionalFormatting>
        <x14:conditionalFormatting xmlns:xm="http://schemas.microsoft.com/office/excel/2006/main">
          <x14:cfRule type="expression" priority="48" id="{ECCF5B75-35C3-49FB-A770-65880391EB3D}">
            <xm:f>NOT($AE$26=①要望書１!$Q$28)</xm:f>
            <x14:dxf>
              <font>
                <color rgb="FFFF0000"/>
              </font>
            </x14:dxf>
          </x14:cfRule>
          <xm:sqref>AE26:AR26</xm:sqref>
        </x14:conditionalFormatting>
        <x14:conditionalFormatting xmlns:xm="http://schemas.microsoft.com/office/excel/2006/main">
          <x14:cfRule type="expression" priority="47" id="{D0590DFD-FF23-4626-B92C-D0A3FA128D7F}">
            <xm:f>NOT($AE$27=①要望書１!$Q$29)</xm:f>
            <x14:dxf>
              <font>
                <color rgb="FFFF0000"/>
              </font>
            </x14:dxf>
          </x14:cfRule>
          <xm:sqref>AE27:AR27</xm:sqref>
        </x14:conditionalFormatting>
        <x14:conditionalFormatting xmlns:xm="http://schemas.microsoft.com/office/excel/2006/main">
          <x14:cfRule type="expression" priority="46" id="{E1AF45F4-3AAA-4C75-AD91-9CBA79BFAF48}">
            <xm:f>NOT($AE$28=①要望書１!$Q$30)</xm:f>
            <x14:dxf>
              <font>
                <color rgb="FFFF0000"/>
              </font>
            </x14:dxf>
          </x14:cfRule>
          <xm:sqref>AE28:AR28</xm:sqref>
        </x14:conditionalFormatting>
        <x14:conditionalFormatting xmlns:xm="http://schemas.microsoft.com/office/excel/2006/main">
          <x14:cfRule type="expression" priority="45" id="{1055008A-63B1-414A-8823-E5057ED16CEE}">
            <xm:f>NOT($AE$29=①要望書１!$Q$31)</xm:f>
            <x14:dxf>
              <font>
                <color rgb="FFFF0000"/>
              </font>
            </x14:dxf>
          </x14:cfRule>
          <xm:sqref>AE29:AR29</xm:sqref>
        </x14:conditionalFormatting>
        <x14:conditionalFormatting xmlns:xm="http://schemas.microsoft.com/office/excel/2006/main">
          <x14:cfRule type="expression" priority="44" id="{E8D93091-F5CB-4098-8CC5-1B8EAD8C733D}">
            <xm:f>NOT($AE$30=①要望書１!$Q$32)</xm:f>
            <x14:dxf>
              <font>
                <color rgb="FFFF0000"/>
              </font>
            </x14:dxf>
          </x14:cfRule>
          <xm:sqref>AE30:AR30</xm:sqref>
        </x14:conditionalFormatting>
        <x14:conditionalFormatting xmlns:xm="http://schemas.microsoft.com/office/excel/2006/main">
          <x14:cfRule type="expression" priority="43" id="{7E3D95BB-8F2A-4938-9E6C-AC9896BB83E7}">
            <xm:f>NOT($AE$31=①要望書１!$Q$33)</xm:f>
            <x14:dxf>
              <font>
                <color rgb="FFFF0000"/>
              </font>
            </x14:dxf>
          </x14:cfRule>
          <xm:sqref>AE31:AR31</xm:sqref>
        </x14:conditionalFormatting>
        <x14:conditionalFormatting xmlns:xm="http://schemas.microsoft.com/office/excel/2006/main">
          <x14:cfRule type="expression" priority="42" id="{37B6339A-06DA-446F-B401-6B799B21059F}">
            <xm:f>NOT($AE$32=①要望書１!$Q$34)</xm:f>
            <x14:dxf>
              <font>
                <color rgb="FFFF0000"/>
              </font>
            </x14:dxf>
          </x14:cfRule>
          <xm:sqref>AE32:AR32</xm:sqref>
        </x14:conditionalFormatting>
        <x14:conditionalFormatting xmlns:xm="http://schemas.microsoft.com/office/excel/2006/main">
          <x14:cfRule type="expression" priority="31" id="{4B26D6E5-84E1-47F0-950A-ACBED6EEFD50}">
            <xm:f>NOT($K$18=①要望書１!$Q$50)</xm:f>
            <x14:dxf>
              <font>
                <b/>
                <i val="0"/>
                <color rgb="FFFF0000"/>
              </font>
            </x14:dxf>
          </x14:cfRule>
          <xm:sqref>CO18:CY18</xm:sqref>
        </x14:conditionalFormatting>
        <x14:conditionalFormatting xmlns:xm="http://schemas.microsoft.com/office/excel/2006/main">
          <x14:cfRule type="expression" priority="30" id="{738E2066-E49E-408A-9BA6-10EF863D9246}">
            <xm:f>NOT($K$19=①要望書１!$Q$51)</xm:f>
            <x14:dxf>
              <font>
                <b/>
                <i val="0"/>
                <color rgb="FFFF0000"/>
              </font>
            </x14:dxf>
          </x14:cfRule>
          <xm:sqref>CO19:CY19</xm:sqref>
        </x14:conditionalFormatting>
        <x14:conditionalFormatting xmlns:xm="http://schemas.microsoft.com/office/excel/2006/main">
          <x14:cfRule type="expression" priority="25" id="{3BBADDC8-480B-4389-BFB9-F6110C7DEE39}">
            <xm:f>NOT($K$17=①要望書１!$Q$44)</xm:f>
            <x14:dxf>
              <font>
                <color rgb="FFFF0000"/>
              </font>
            </x14:dxf>
          </x14:cfRule>
          <xm:sqref>CO17:DW17</xm:sqref>
        </x14:conditionalFormatting>
        <x14:conditionalFormatting xmlns:xm="http://schemas.microsoft.com/office/excel/2006/main">
          <x14:cfRule type="expression" priority="24" id="{B20B7AB7-914D-4318-8F3F-539CD92BB00A}">
            <xm:f>NOT($P$26=①要望書１!$Q$21)</xm:f>
            <x14:dxf>
              <font>
                <color rgb="FFFF0000"/>
              </font>
            </x14:dxf>
          </x14:cfRule>
          <xm:sqref>CT26:DH26</xm:sqref>
        </x14:conditionalFormatting>
        <x14:conditionalFormatting xmlns:xm="http://schemas.microsoft.com/office/excel/2006/main">
          <x14:cfRule type="expression" priority="23" id="{48C1D41D-4DB4-4D8E-B822-B47C4BAAD4E1}">
            <xm:f>NOT($P$27=①要望書１!$Q$22)</xm:f>
            <x14:dxf>
              <font>
                <color rgb="FFFF0000"/>
              </font>
            </x14:dxf>
          </x14:cfRule>
          <xm:sqref>CT27:DH27</xm:sqref>
        </x14:conditionalFormatting>
        <x14:conditionalFormatting xmlns:xm="http://schemas.microsoft.com/office/excel/2006/main">
          <x14:cfRule type="expression" priority="22" id="{BE27EE63-FDA0-4281-AAED-5C6A8FDB9D64}">
            <xm:f>NOT($P$28=①要望書１!$Q$23)</xm:f>
            <x14:dxf>
              <font>
                <color rgb="FFFF0000"/>
              </font>
            </x14:dxf>
          </x14:cfRule>
          <xm:sqref>CT28:DH28</xm:sqref>
        </x14:conditionalFormatting>
        <x14:conditionalFormatting xmlns:xm="http://schemas.microsoft.com/office/excel/2006/main">
          <x14:cfRule type="expression" priority="21" id="{6A431835-B916-46B9-948D-84992B0AAB82}">
            <xm:f>NOT($P$29=①要望書１!$Q$24)</xm:f>
            <x14:dxf>
              <font>
                <color rgb="FFFF0000"/>
              </font>
            </x14:dxf>
          </x14:cfRule>
          <xm:sqref>CT29:DH29</xm:sqref>
        </x14:conditionalFormatting>
        <x14:conditionalFormatting xmlns:xm="http://schemas.microsoft.com/office/excel/2006/main">
          <x14:cfRule type="expression" priority="20" id="{D7B0E734-AF8B-4CA2-85CB-315A98BD0243}">
            <xm:f>NOT($P$30=①要望書１!$Q$25)</xm:f>
            <x14:dxf>
              <font>
                <color rgb="FFFF0000"/>
              </font>
            </x14:dxf>
          </x14:cfRule>
          <xm:sqref>CT30:DH30</xm:sqref>
        </x14:conditionalFormatting>
        <x14:conditionalFormatting xmlns:xm="http://schemas.microsoft.com/office/excel/2006/main">
          <x14:cfRule type="expression" priority="19" id="{8B528D3E-85A9-410F-874A-DA6A90D84064}">
            <xm:f>NOT($P$31=①要望書１!$Q$26)</xm:f>
            <x14:dxf>
              <font>
                <color rgb="FFFF0000"/>
              </font>
            </x14:dxf>
          </x14:cfRule>
          <xm:sqref>CT31:DH31</xm:sqref>
        </x14:conditionalFormatting>
        <x14:conditionalFormatting xmlns:xm="http://schemas.microsoft.com/office/excel/2006/main">
          <x14:cfRule type="expression" priority="18" id="{8AE10A7B-D85B-4B4E-820B-8162CFD4F411}">
            <xm:f>NOT($P$32=①要望書１!$Q$27)</xm:f>
            <x14:dxf>
              <font>
                <color rgb="FFFF0000"/>
              </font>
            </x14:dxf>
          </x14:cfRule>
          <xm:sqref>CT32:DH32</xm:sqref>
        </x14:conditionalFormatting>
        <x14:conditionalFormatting xmlns:xm="http://schemas.microsoft.com/office/excel/2006/main">
          <x14:cfRule type="expression" priority="10" id="{2A8E1BFB-3E93-487D-9510-8F65AC5F986A}">
            <xm:f>NOT($Q$37=①要望書１!$Q$45)</xm:f>
            <x14:dxf>
              <font>
                <color rgb="FFFF0000"/>
              </font>
            </x14:dxf>
          </x14:cfRule>
          <xm:sqref>CU37:DW37</xm:sqref>
        </x14:conditionalFormatting>
        <x14:conditionalFormatting xmlns:xm="http://schemas.microsoft.com/office/excel/2006/main">
          <x14:cfRule type="expression" priority="9" id="{A54D8C03-9D59-4B59-8CBA-0E63DDD68446}">
            <xm:f>NOT($Q$38=①要望書１!$Q$46)</xm:f>
            <x14:dxf>
              <font>
                <color rgb="FFFF0000"/>
              </font>
            </x14:dxf>
          </x14:cfRule>
          <xm:sqref>CU38:DW38</xm:sqref>
        </x14:conditionalFormatting>
        <x14:conditionalFormatting xmlns:xm="http://schemas.microsoft.com/office/excel/2006/main">
          <x14:cfRule type="expression" priority="8" id="{AAA213A2-D0BC-4A7E-A57C-70853F002E55}">
            <xm:f>NOT($Q$39=①要望書１!$Q$47)</xm:f>
            <x14:dxf>
              <font>
                <color rgb="FFFF0000"/>
              </font>
            </x14:dxf>
          </x14:cfRule>
          <xm:sqref>CU39:DW39</xm:sqref>
        </x14:conditionalFormatting>
        <x14:conditionalFormatting xmlns:xm="http://schemas.microsoft.com/office/excel/2006/main">
          <x14:cfRule type="expression" priority="7" id="{FDC5B215-E49F-4C0F-837B-DBE9A6DD4E6D}">
            <xm:f>NOT($Q$40=①要望書１!$Q$48)</xm:f>
            <x14:dxf>
              <font>
                <color rgb="FFFF0000"/>
              </font>
            </x14:dxf>
          </x14:cfRule>
          <xm:sqref>CU40:DW40</xm:sqref>
        </x14:conditionalFormatting>
        <x14:conditionalFormatting xmlns:xm="http://schemas.microsoft.com/office/excel/2006/main">
          <x14:cfRule type="expression" priority="6" id="{7C33DE8C-B2A4-4B64-9377-6A28BA37DBF1}">
            <xm:f>NOT($Q$41=①要望書１!$Q$49)</xm:f>
            <x14:dxf>
              <font>
                <color rgb="FFFF0000"/>
              </font>
            </x14:dxf>
          </x14:cfRule>
          <xm:sqref>CU41:DW41</xm:sqref>
        </x14:conditionalFormatting>
        <x14:conditionalFormatting xmlns:xm="http://schemas.microsoft.com/office/excel/2006/main">
          <x14:cfRule type="expression" priority="5" id="{E014ADEB-73BE-485D-AA82-16B036A88DE1}">
            <xm:f>NOT($Q$42=①要望書１!$Q$52)</xm:f>
            <x14:dxf>
              <font>
                <color rgb="FFFF0000"/>
              </font>
            </x14:dxf>
          </x14:cfRule>
          <xm:sqref>CU42:DW42</xm:sqref>
        </x14:conditionalFormatting>
        <x14:conditionalFormatting xmlns:xm="http://schemas.microsoft.com/office/excel/2006/main">
          <x14:cfRule type="expression" priority="4" id="{41FEA302-9F84-4FE8-B8AD-2FD8FB747FF8}">
            <xm:f>NOT($Q$43=①要望書１!$Q$53)</xm:f>
            <x14:dxf>
              <font>
                <color rgb="FFFF0000"/>
              </font>
            </x14:dxf>
          </x14:cfRule>
          <xm:sqref>CU43:DW43</xm:sqref>
        </x14:conditionalFormatting>
        <x14:conditionalFormatting xmlns:xm="http://schemas.microsoft.com/office/excel/2006/main">
          <x14:cfRule type="expression" priority="2" id="{9E02E249-5197-42C2-B2BA-941F406CBC19}">
            <xm:f>NOT($Q$44=①要望書１!$Q$54)</xm:f>
            <x14:dxf>
              <font>
                <color rgb="FFFF0000"/>
              </font>
            </x14:dxf>
          </x14:cfRule>
          <xm:sqref>CU44:DW45</xm:sqref>
        </x14:conditionalFormatting>
        <x14:conditionalFormatting xmlns:xm="http://schemas.microsoft.com/office/excel/2006/main">
          <x14:cfRule type="expression" priority="1" id="{5409DAA1-37AF-424F-8B99-5D911C12AA64}">
            <xm:f>NOT($Q$46=①要望書１!$Q$56)</xm:f>
            <x14:dxf>
              <font>
                <color rgb="FFFF0000"/>
              </font>
            </x14:dxf>
          </x14:cfRule>
          <xm:sqref>CU46:DW46</xm:sqref>
        </x14:conditionalFormatting>
        <x14:conditionalFormatting xmlns:xm="http://schemas.microsoft.com/office/excel/2006/main">
          <x14:cfRule type="expression" priority="26" id="{007FE9F0-34B5-4C6D-9963-186E37139000}">
            <xm:f>NOT($AD$10=①要望書１!$Q$15&amp;"　"&amp;①要望書１!$Q$16)</xm:f>
            <x14:dxf>
              <font>
                <color rgb="FFFF0000"/>
              </font>
            </x14:dxf>
          </x14:cfRule>
          <xm:sqref>DH10:DV10</xm:sqref>
        </x14:conditionalFormatting>
        <x14:conditionalFormatting xmlns:xm="http://schemas.microsoft.com/office/excel/2006/main">
          <x14:cfRule type="expression" priority="29" id="{0F6C1F17-A522-4FF7-BA08-45B2FF574B46}">
            <xm:f>NOT($AD$7=①要望書１!$Q$17)</xm:f>
            <x14:dxf>
              <font>
                <b val="0"/>
                <i val="0"/>
                <color rgb="FFFF0000"/>
              </font>
            </x14:dxf>
          </x14:cfRule>
          <xm:sqref>DH7:DW7</xm:sqref>
        </x14:conditionalFormatting>
        <x14:conditionalFormatting xmlns:xm="http://schemas.microsoft.com/office/excel/2006/main">
          <x14:cfRule type="expression" priority="28" id="{CC5D535D-F4B7-4C0B-A723-24284ACEC201}">
            <xm:f>NOT($AD$8=①要望書１!$Q$18)</xm:f>
            <x14:dxf>
              <font>
                <color rgb="FFFF0000"/>
              </font>
            </x14:dxf>
          </x14:cfRule>
          <xm:sqref>DH8:DW8</xm:sqref>
        </x14:conditionalFormatting>
        <x14:conditionalFormatting xmlns:xm="http://schemas.microsoft.com/office/excel/2006/main">
          <x14:cfRule type="expression" priority="27" id="{F1DB591B-2039-4625-9ACE-E847A4826F54}">
            <xm:f>NOT($AD$9=①要望書１!$Q$13)</xm:f>
            <x14:dxf>
              <font>
                <color rgb="FFFF0000"/>
              </font>
            </x14:dxf>
          </x14:cfRule>
          <xm:sqref>DH9:DW9</xm:sqref>
        </x14:conditionalFormatting>
        <x14:conditionalFormatting xmlns:xm="http://schemas.microsoft.com/office/excel/2006/main">
          <x14:cfRule type="expression" priority="17" id="{D301C498-CA19-4F2D-B46C-9FB38DBA185D}">
            <xm:f>NOT($AE$26=①要望書１!$Q$28)</xm:f>
            <x14:dxf>
              <font>
                <color rgb="FFFF0000"/>
              </font>
            </x14:dxf>
          </x14:cfRule>
          <xm:sqref>DI26:DV26</xm:sqref>
        </x14:conditionalFormatting>
        <x14:conditionalFormatting xmlns:xm="http://schemas.microsoft.com/office/excel/2006/main">
          <x14:cfRule type="expression" priority="16" id="{5751BA8E-5F7F-4A9F-93EB-1BA99CE740DA}">
            <xm:f>NOT($AE$27=①要望書１!$Q$29)</xm:f>
            <x14:dxf>
              <font>
                <color rgb="FFFF0000"/>
              </font>
            </x14:dxf>
          </x14:cfRule>
          <xm:sqref>DI27:DV27</xm:sqref>
        </x14:conditionalFormatting>
        <x14:conditionalFormatting xmlns:xm="http://schemas.microsoft.com/office/excel/2006/main">
          <x14:cfRule type="expression" priority="15" id="{21549344-A8DD-40EF-B50A-EB503D001147}">
            <xm:f>NOT($AE$28=①要望書１!$Q$30)</xm:f>
            <x14:dxf>
              <font>
                <color rgb="FFFF0000"/>
              </font>
            </x14:dxf>
          </x14:cfRule>
          <xm:sqref>DI28:DV28</xm:sqref>
        </x14:conditionalFormatting>
        <x14:conditionalFormatting xmlns:xm="http://schemas.microsoft.com/office/excel/2006/main">
          <x14:cfRule type="expression" priority="14" id="{28D3D8B5-47B0-4FDB-803A-B274B9EC8899}">
            <xm:f>NOT($AE$29=①要望書１!$Q$31)</xm:f>
            <x14:dxf>
              <font>
                <color rgb="FFFF0000"/>
              </font>
            </x14:dxf>
          </x14:cfRule>
          <xm:sqref>DI29:DV29</xm:sqref>
        </x14:conditionalFormatting>
        <x14:conditionalFormatting xmlns:xm="http://schemas.microsoft.com/office/excel/2006/main">
          <x14:cfRule type="expression" priority="13" id="{062FFEB3-38B8-4195-844F-971BE2B52298}">
            <xm:f>NOT($AE$30=①要望書１!$Q$32)</xm:f>
            <x14:dxf>
              <font>
                <color rgb="FFFF0000"/>
              </font>
            </x14:dxf>
          </x14:cfRule>
          <xm:sqref>DI30:DV30</xm:sqref>
        </x14:conditionalFormatting>
        <x14:conditionalFormatting xmlns:xm="http://schemas.microsoft.com/office/excel/2006/main">
          <x14:cfRule type="expression" priority="12" id="{36399218-F4B5-4142-BEF2-7BBC9843FA5C}">
            <xm:f>NOT($AE$31=①要望書１!$Q$33)</xm:f>
            <x14:dxf>
              <font>
                <color rgb="FFFF0000"/>
              </font>
            </x14:dxf>
          </x14:cfRule>
          <xm:sqref>DI31:DV31</xm:sqref>
        </x14:conditionalFormatting>
        <x14:conditionalFormatting xmlns:xm="http://schemas.microsoft.com/office/excel/2006/main">
          <x14:cfRule type="expression" priority="11" id="{2F2CEAAF-56CE-4BB1-899A-2C28850F96E1}">
            <xm:f>NOT($AE$32=①要望書１!$Q$34)</xm:f>
            <x14:dxf>
              <font>
                <color rgb="FFFF0000"/>
              </font>
            </x14:dxf>
          </x14:cfRule>
          <xm:sqref>DI32:DV32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DP23"/>
  <sheetViews>
    <sheetView showGridLines="0" view="pageBreakPreview" zoomScaleNormal="100" zoomScaleSheetLayoutView="100" workbookViewId="0">
      <selection activeCell="L16" sqref="L16:AS17"/>
    </sheetView>
  </sheetViews>
  <sheetFormatPr defaultColWidth="1.875" defaultRowHeight="18.75"/>
  <cols>
    <col min="2" max="2" width="2.5" bestFit="1" customWidth="1"/>
    <col min="5" max="11" width="1.875" customWidth="1"/>
    <col min="12" max="43" width="2" customWidth="1"/>
    <col min="44" max="45" width="1.625" customWidth="1"/>
    <col min="49" max="49" width="2.5" bestFit="1" customWidth="1"/>
    <col min="75" max="79" width="0" hidden="1" customWidth="1"/>
  </cols>
  <sheetData>
    <row r="1" spans="1:120" ht="18.75" customHeight="1">
      <c r="A1" s="63" t="s">
        <v>251</v>
      </c>
      <c r="B1" s="67"/>
      <c r="C1" s="67"/>
      <c r="D1" s="67"/>
      <c r="AV1" s="324" t="s">
        <v>725</v>
      </c>
      <c r="AW1" s="324"/>
      <c r="AX1" s="324"/>
      <c r="AY1" s="324"/>
      <c r="AZ1" s="324"/>
      <c r="BA1" s="324"/>
      <c r="BB1" s="324"/>
      <c r="BC1" s="324"/>
      <c r="BD1" s="324"/>
      <c r="BE1" s="324"/>
      <c r="BF1" s="324"/>
      <c r="BG1" s="324"/>
      <c r="BH1" s="324"/>
      <c r="BI1" s="324"/>
      <c r="BJ1" s="324"/>
      <c r="BK1" s="324"/>
      <c r="BL1" s="324"/>
      <c r="BM1" s="324"/>
      <c r="BN1" s="324"/>
      <c r="BO1" s="324"/>
      <c r="BP1" s="324"/>
      <c r="BQ1" s="324"/>
      <c r="BR1" s="324"/>
      <c r="BS1" s="324"/>
    </row>
    <row r="2" spans="1:120" ht="18.75" customHeight="1">
      <c r="A2" s="68"/>
      <c r="B2" s="69"/>
      <c r="C2" s="67"/>
      <c r="D2" s="67"/>
      <c r="E2" t="s">
        <v>21</v>
      </c>
      <c r="AT2" s="19"/>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CB2" t="s">
        <v>21</v>
      </c>
    </row>
    <row r="3" spans="1:120">
      <c r="B3" t="str">
        <f>IF($L$3="","",0)</f>
        <v/>
      </c>
      <c r="E3" s="542" t="s">
        <v>246</v>
      </c>
      <c r="F3" s="542"/>
      <c r="G3" s="542"/>
      <c r="H3" s="542"/>
      <c r="I3" s="542"/>
      <c r="J3" s="542"/>
      <c r="K3" s="542"/>
      <c r="L3" s="481" t="str">
        <f>IF(①要望書２!L3="","",①要望書２!L3)</f>
        <v/>
      </c>
      <c r="M3" s="481"/>
      <c r="N3" s="481"/>
      <c r="O3" s="481"/>
      <c r="P3" s="481"/>
      <c r="Q3" s="481"/>
      <c r="R3" s="481"/>
      <c r="S3" s="481"/>
      <c r="T3" s="481"/>
      <c r="U3" s="481"/>
      <c r="V3" s="481"/>
      <c r="W3" s="481"/>
      <c r="X3" s="481"/>
      <c r="Y3" s="481"/>
      <c r="Z3" s="481"/>
      <c r="AA3" s="481"/>
      <c r="AB3" s="481"/>
      <c r="AC3" s="481"/>
      <c r="AD3" s="481"/>
      <c r="AE3" s="481"/>
      <c r="AF3" s="481"/>
      <c r="AG3" s="481"/>
      <c r="AH3" s="481"/>
      <c r="AI3" s="481"/>
      <c r="AJ3" s="481"/>
      <c r="AK3" s="481"/>
      <c r="AL3" s="481"/>
      <c r="AM3" s="481"/>
      <c r="AN3" s="481"/>
      <c r="AO3" s="481"/>
      <c r="AP3" s="481"/>
      <c r="AQ3" s="481"/>
      <c r="AR3" s="481"/>
      <c r="AS3" s="481"/>
      <c r="AT3" s="72"/>
      <c r="AU3" s="19"/>
      <c r="CB3" s="253" t="s">
        <v>246</v>
      </c>
      <c r="CC3" s="253"/>
      <c r="CD3" s="253"/>
      <c r="CE3" s="253"/>
      <c r="CF3" s="253"/>
      <c r="CG3" s="253"/>
      <c r="CH3" s="253"/>
      <c r="CI3" s="480" t="s">
        <v>353</v>
      </c>
      <c r="CJ3" s="480"/>
      <c r="CK3" s="480"/>
      <c r="CL3" s="480"/>
      <c r="CM3" s="480"/>
      <c r="CN3" s="480"/>
      <c r="CO3" s="480"/>
      <c r="CP3" s="480"/>
      <c r="CQ3" s="480"/>
      <c r="CR3" s="480"/>
      <c r="CS3" s="480"/>
      <c r="CT3" s="480"/>
      <c r="CU3" s="480"/>
      <c r="CV3" s="480"/>
      <c r="CW3" s="480"/>
      <c r="CX3" s="480"/>
      <c r="CY3" s="480"/>
      <c r="CZ3" s="480"/>
      <c r="DA3" s="480"/>
      <c r="DB3" s="480"/>
      <c r="DC3" s="480"/>
      <c r="DD3" s="480"/>
      <c r="DE3" s="480"/>
      <c r="DF3" s="480"/>
      <c r="DG3" s="480"/>
      <c r="DH3" s="480"/>
      <c r="DI3" s="480"/>
      <c r="DJ3" s="480"/>
      <c r="DK3" s="480"/>
      <c r="DL3" s="480"/>
      <c r="DM3" s="480"/>
      <c r="DN3" s="480"/>
      <c r="DO3" s="480"/>
      <c r="DP3" s="480"/>
    </row>
    <row r="4" spans="1:120" ht="150" customHeight="1">
      <c r="B4" t="str">
        <f t="shared" ref="B4:B6" si="0">IF($L$3="","",0)</f>
        <v/>
      </c>
      <c r="E4" s="536" t="s">
        <v>55</v>
      </c>
      <c r="F4" s="537"/>
      <c r="G4" s="537"/>
      <c r="H4" s="537"/>
      <c r="I4" s="537"/>
      <c r="J4" s="537"/>
      <c r="K4" s="538"/>
      <c r="L4" s="530" t="str">
        <f>IF(①要望書２!L4="","",①要望書２!L4)</f>
        <v>①
②
③
④
⑤
⑥</v>
      </c>
      <c r="M4" s="531"/>
      <c r="N4" s="531"/>
      <c r="O4" s="531"/>
      <c r="P4" s="531"/>
      <c r="Q4" s="531"/>
      <c r="R4" s="531"/>
      <c r="S4" s="531"/>
      <c r="T4" s="531"/>
      <c r="U4" s="531"/>
      <c r="V4" s="531"/>
      <c r="W4" s="531"/>
      <c r="X4" s="531"/>
      <c r="Y4" s="531"/>
      <c r="Z4" s="531"/>
      <c r="AA4" s="531"/>
      <c r="AB4" s="531"/>
      <c r="AC4" s="531"/>
      <c r="AD4" s="531"/>
      <c r="AE4" s="531"/>
      <c r="AF4" s="531"/>
      <c r="AG4" s="531"/>
      <c r="AH4" s="531"/>
      <c r="AI4" s="531"/>
      <c r="AJ4" s="531"/>
      <c r="AK4" s="531"/>
      <c r="AL4" s="531"/>
      <c r="AM4" s="531"/>
      <c r="AN4" s="531"/>
      <c r="AO4" s="531"/>
      <c r="AP4" s="531"/>
      <c r="AQ4" s="531"/>
      <c r="AR4" s="531"/>
      <c r="AS4" s="532"/>
      <c r="AU4" s="17"/>
      <c r="AV4" s="25"/>
      <c r="AW4" s="429"/>
      <c r="AX4" s="429"/>
      <c r="AY4" s="429"/>
      <c r="AZ4" s="429"/>
      <c r="BA4" s="429"/>
      <c r="BB4" s="429"/>
      <c r="BC4" s="429"/>
      <c r="BD4" s="429"/>
      <c r="BE4" s="429"/>
      <c r="BF4" s="429"/>
      <c r="BG4" s="429"/>
      <c r="BH4" s="429"/>
      <c r="BI4" s="429"/>
      <c r="BJ4" s="429"/>
      <c r="BK4" s="429"/>
      <c r="BL4" s="429"/>
      <c r="BM4" s="429"/>
      <c r="BN4" s="429"/>
      <c r="BO4" s="429"/>
      <c r="BP4" s="429"/>
      <c r="BQ4" s="429"/>
      <c r="BR4" s="429"/>
      <c r="BS4" s="429"/>
      <c r="BT4" s="429"/>
      <c r="BU4" s="26"/>
      <c r="BV4" s="26"/>
      <c r="BW4" s="26"/>
      <c r="BX4" s="26"/>
      <c r="BY4" s="26"/>
      <c r="BZ4" s="26"/>
      <c r="CA4" s="26"/>
      <c r="CB4" s="335" t="s">
        <v>55</v>
      </c>
      <c r="CC4" s="336"/>
      <c r="CD4" s="336"/>
      <c r="CE4" s="336"/>
      <c r="CF4" s="336"/>
      <c r="CG4" s="336"/>
      <c r="CH4" s="337"/>
      <c r="CI4" s="518" t="s">
        <v>771</v>
      </c>
      <c r="CJ4" s="519"/>
      <c r="CK4" s="519"/>
      <c r="CL4" s="519"/>
      <c r="CM4" s="519"/>
      <c r="CN4" s="519"/>
      <c r="CO4" s="519"/>
      <c r="CP4" s="519"/>
      <c r="CQ4" s="519"/>
      <c r="CR4" s="519"/>
      <c r="CS4" s="519"/>
      <c r="CT4" s="519"/>
      <c r="CU4" s="519"/>
      <c r="CV4" s="519"/>
      <c r="CW4" s="519"/>
      <c r="CX4" s="519"/>
      <c r="CY4" s="519"/>
      <c r="CZ4" s="519"/>
      <c r="DA4" s="519"/>
      <c r="DB4" s="519"/>
      <c r="DC4" s="519"/>
      <c r="DD4" s="519"/>
      <c r="DE4" s="519"/>
      <c r="DF4" s="519"/>
      <c r="DG4" s="519"/>
      <c r="DH4" s="519"/>
      <c r="DI4" s="519"/>
      <c r="DJ4" s="519"/>
      <c r="DK4" s="519"/>
      <c r="DL4" s="519"/>
      <c r="DM4" s="519"/>
      <c r="DN4" s="519"/>
      <c r="DO4" s="519"/>
      <c r="DP4" s="520"/>
    </row>
    <row r="5" spans="1:120" ht="150" customHeight="1">
      <c r="B5" t="str">
        <f>IF($L$3="","",0)</f>
        <v/>
      </c>
      <c r="E5" s="539"/>
      <c r="F5" s="540"/>
      <c r="G5" s="540"/>
      <c r="H5" s="540"/>
      <c r="I5" s="540"/>
      <c r="J5" s="540"/>
      <c r="K5" s="541"/>
      <c r="L5" s="533"/>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5"/>
      <c r="AU5" s="17"/>
      <c r="AV5" s="25"/>
      <c r="AW5" s="21"/>
      <c r="AX5" s="21"/>
      <c r="AY5" s="21"/>
      <c r="AZ5" s="21"/>
      <c r="BA5" s="21"/>
      <c r="BB5" s="21"/>
      <c r="BC5" s="21"/>
      <c r="BD5" s="21"/>
      <c r="BE5" s="21"/>
      <c r="BF5" s="21"/>
      <c r="BG5" s="21"/>
      <c r="BH5" s="21"/>
      <c r="BI5" s="21"/>
      <c r="BJ5" s="21"/>
      <c r="BK5" s="21"/>
      <c r="BL5" s="21"/>
      <c r="BM5" s="21"/>
      <c r="BN5" s="21"/>
      <c r="BO5" s="21"/>
      <c r="BP5" s="21"/>
      <c r="BQ5" s="21"/>
      <c r="BR5" s="21"/>
      <c r="BS5" s="21"/>
      <c r="BT5" s="21"/>
      <c r="BU5" s="26"/>
      <c r="BV5" s="26"/>
      <c r="BW5" s="26"/>
      <c r="BX5" s="26"/>
      <c r="BY5" s="26"/>
      <c r="BZ5" s="26"/>
      <c r="CA5" s="26"/>
      <c r="CB5" s="338"/>
      <c r="CC5" s="339"/>
      <c r="CD5" s="339"/>
      <c r="CE5" s="339"/>
      <c r="CF5" s="339"/>
      <c r="CG5" s="339"/>
      <c r="CH5" s="340"/>
      <c r="CI5" s="521"/>
      <c r="CJ5" s="522"/>
      <c r="CK5" s="522"/>
      <c r="CL5" s="522"/>
      <c r="CM5" s="522"/>
      <c r="CN5" s="522"/>
      <c r="CO5" s="522"/>
      <c r="CP5" s="522"/>
      <c r="CQ5" s="522"/>
      <c r="CR5" s="522"/>
      <c r="CS5" s="522"/>
      <c r="CT5" s="522"/>
      <c r="CU5" s="522"/>
      <c r="CV5" s="522"/>
      <c r="CW5" s="522"/>
      <c r="CX5" s="522"/>
      <c r="CY5" s="522"/>
      <c r="CZ5" s="522"/>
      <c r="DA5" s="522"/>
      <c r="DB5" s="522"/>
      <c r="DC5" s="522"/>
      <c r="DD5" s="522"/>
      <c r="DE5" s="522"/>
      <c r="DF5" s="522"/>
      <c r="DG5" s="522"/>
      <c r="DH5" s="522"/>
      <c r="DI5" s="522"/>
      <c r="DJ5" s="522"/>
      <c r="DK5" s="522"/>
      <c r="DL5" s="522"/>
      <c r="DM5" s="522"/>
      <c r="DN5" s="522"/>
      <c r="DO5" s="522"/>
      <c r="DP5" s="523"/>
    </row>
    <row r="6" spans="1:120" ht="40.5" customHeight="1">
      <c r="B6" t="str">
        <f t="shared" si="0"/>
        <v/>
      </c>
      <c r="E6" s="252" t="s">
        <v>661</v>
      </c>
      <c r="F6" s="252"/>
      <c r="G6" s="252"/>
      <c r="H6" s="252"/>
      <c r="I6" s="252"/>
      <c r="J6" s="252"/>
      <c r="K6" s="252"/>
      <c r="L6" s="481" t="str">
        <f>IF(①要望書２!L6="","",①要望書２!L6)</f>
        <v/>
      </c>
      <c r="M6" s="481"/>
      <c r="N6" s="481"/>
      <c r="O6" s="481"/>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481"/>
      <c r="AO6" s="481"/>
      <c r="AP6" s="481"/>
      <c r="AQ6" s="481"/>
      <c r="AR6" s="481"/>
      <c r="AS6" s="481"/>
      <c r="AU6" s="408"/>
      <c r="AV6" s="408"/>
      <c r="AW6" s="408"/>
      <c r="AX6" s="408"/>
      <c r="AY6" s="408"/>
      <c r="AZ6" s="408"/>
      <c r="BA6" s="408"/>
      <c r="BB6" s="408"/>
      <c r="BC6" s="408"/>
      <c r="BD6" s="408"/>
      <c r="BE6" s="408"/>
      <c r="BF6" s="408"/>
      <c r="BG6" s="408"/>
      <c r="BH6" s="408"/>
      <c r="BI6" s="408"/>
      <c r="BJ6" s="408"/>
      <c r="BK6" s="408"/>
      <c r="BL6" s="408"/>
      <c r="BM6" s="408"/>
      <c r="BN6" s="408"/>
      <c r="BO6" s="408"/>
      <c r="BP6" s="408"/>
      <c r="BQ6" s="408"/>
      <c r="BR6" s="408"/>
      <c r="BS6" s="408"/>
      <c r="BT6" s="408"/>
      <c r="CB6" s="252" t="s">
        <v>661</v>
      </c>
      <c r="CC6" s="252"/>
      <c r="CD6" s="252"/>
      <c r="CE6" s="252"/>
      <c r="CF6" s="252"/>
      <c r="CG6" s="252"/>
      <c r="CH6" s="252"/>
      <c r="CI6" s="480" t="s">
        <v>693</v>
      </c>
      <c r="CJ6" s="480"/>
      <c r="CK6" s="480"/>
      <c r="CL6" s="480"/>
      <c r="CM6" s="480"/>
      <c r="CN6" s="480"/>
      <c r="CO6" s="480"/>
      <c r="CP6" s="480"/>
      <c r="CQ6" s="480"/>
      <c r="CR6" s="480"/>
      <c r="CS6" s="480"/>
      <c r="CT6" s="480"/>
      <c r="CU6" s="480"/>
      <c r="CV6" s="480"/>
      <c r="CW6" s="480"/>
      <c r="CX6" s="480"/>
      <c r="CY6" s="480"/>
      <c r="CZ6" s="480"/>
      <c r="DA6" s="480"/>
      <c r="DB6" s="480"/>
      <c r="DC6" s="480"/>
      <c r="DD6" s="480"/>
      <c r="DE6" s="480"/>
      <c r="DF6" s="480"/>
      <c r="DG6" s="480"/>
      <c r="DH6" s="480"/>
      <c r="DI6" s="480"/>
      <c r="DJ6" s="480"/>
      <c r="DK6" s="480"/>
      <c r="DL6" s="480"/>
      <c r="DM6" s="480"/>
      <c r="DN6" s="480"/>
      <c r="DO6" s="480"/>
      <c r="DP6" s="480"/>
    </row>
    <row r="7" spans="1:120">
      <c r="B7" t="str">
        <f>IF($L$7="","",0)</f>
        <v/>
      </c>
      <c r="E7" s="542" t="s">
        <v>247</v>
      </c>
      <c r="F7" s="542"/>
      <c r="G7" s="542"/>
      <c r="H7" s="542"/>
      <c r="I7" s="542"/>
      <c r="J7" s="542"/>
      <c r="K7" s="542"/>
      <c r="L7" s="485" t="str">
        <f>IF(①要望書２!L7="","",①要望書２!L7)</f>
        <v/>
      </c>
      <c r="M7" s="486"/>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6"/>
      <c r="AO7" s="486"/>
      <c r="AP7" s="486"/>
      <c r="AQ7" s="486"/>
      <c r="AR7" s="486"/>
      <c r="AS7" s="487"/>
      <c r="CB7" s="256" t="s">
        <v>247</v>
      </c>
      <c r="CC7" s="256"/>
      <c r="CD7" s="256"/>
      <c r="CE7" s="256"/>
      <c r="CF7" s="256"/>
      <c r="CG7" s="256"/>
      <c r="CH7" s="256"/>
      <c r="CI7" s="480" t="s">
        <v>354</v>
      </c>
      <c r="CJ7" s="480"/>
      <c r="CK7" s="480"/>
      <c r="CL7" s="480"/>
      <c r="CM7" s="480"/>
      <c r="CN7" s="480"/>
      <c r="CO7" s="480"/>
      <c r="CP7" s="480"/>
      <c r="CQ7" s="480"/>
      <c r="CR7" s="480"/>
      <c r="CS7" s="480"/>
      <c r="CT7" s="480"/>
      <c r="CU7" s="480"/>
      <c r="CV7" s="480"/>
      <c r="CW7" s="480"/>
      <c r="CX7" s="480"/>
      <c r="CY7" s="480"/>
      <c r="CZ7" s="480"/>
      <c r="DA7" s="480"/>
      <c r="DB7" s="480"/>
      <c r="DC7" s="480"/>
      <c r="DD7" s="480"/>
      <c r="DE7" s="480"/>
      <c r="DF7" s="480"/>
      <c r="DG7" s="480"/>
      <c r="DH7" s="480"/>
      <c r="DI7" s="480"/>
      <c r="DJ7" s="480"/>
      <c r="DK7" s="480"/>
      <c r="DL7" s="480"/>
      <c r="DM7" s="480"/>
      <c r="DN7" s="480"/>
      <c r="DO7" s="480"/>
      <c r="DP7" s="480"/>
    </row>
    <row r="8" spans="1:120" ht="150" customHeight="1">
      <c r="B8" t="str">
        <f t="shared" ref="B8:B10" si="1">IF($L$7="","",0)</f>
        <v/>
      </c>
      <c r="E8" s="536" t="s">
        <v>55</v>
      </c>
      <c r="F8" s="537"/>
      <c r="G8" s="537"/>
      <c r="H8" s="537"/>
      <c r="I8" s="537"/>
      <c r="J8" s="537"/>
      <c r="K8" s="538"/>
      <c r="L8" s="530" t="str">
        <f>IF(①要望書２!L8="","",①要望書２!L8)</f>
        <v>①
②
③
④
⑤
⑥</v>
      </c>
      <c r="M8" s="531"/>
      <c r="N8" s="531"/>
      <c r="O8" s="531"/>
      <c r="P8" s="531"/>
      <c r="Q8" s="531"/>
      <c r="R8" s="531"/>
      <c r="S8" s="531"/>
      <c r="T8" s="531"/>
      <c r="U8" s="531"/>
      <c r="V8" s="531"/>
      <c r="W8" s="531"/>
      <c r="X8" s="531"/>
      <c r="Y8" s="531"/>
      <c r="Z8" s="531"/>
      <c r="AA8" s="531"/>
      <c r="AB8" s="531"/>
      <c r="AC8" s="531"/>
      <c r="AD8" s="531"/>
      <c r="AE8" s="531"/>
      <c r="AF8" s="531"/>
      <c r="AG8" s="531"/>
      <c r="AH8" s="531"/>
      <c r="AI8" s="531"/>
      <c r="AJ8" s="531"/>
      <c r="AK8" s="531"/>
      <c r="AL8" s="531"/>
      <c r="AM8" s="531"/>
      <c r="AN8" s="531"/>
      <c r="AO8" s="531"/>
      <c r="AP8" s="531"/>
      <c r="AQ8" s="531"/>
      <c r="AR8" s="531"/>
      <c r="AS8" s="532"/>
      <c r="AU8" s="17"/>
      <c r="AV8" s="25"/>
      <c r="AW8" s="429"/>
      <c r="AX8" s="429"/>
      <c r="AY8" s="429"/>
      <c r="AZ8" s="429"/>
      <c r="BA8" s="429"/>
      <c r="BB8" s="429"/>
      <c r="BC8" s="429"/>
      <c r="BD8" s="429"/>
      <c r="BE8" s="429"/>
      <c r="BF8" s="429"/>
      <c r="BG8" s="429"/>
      <c r="BH8" s="429"/>
      <c r="BI8" s="429"/>
      <c r="BJ8" s="429"/>
      <c r="BK8" s="429"/>
      <c r="BL8" s="429"/>
      <c r="BM8" s="429"/>
      <c r="BN8" s="429"/>
      <c r="BO8" s="429"/>
      <c r="BP8" s="429"/>
      <c r="BQ8" s="429"/>
      <c r="BR8" s="429"/>
      <c r="BS8" s="429"/>
      <c r="BT8" s="429"/>
      <c r="CB8" s="335" t="s">
        <v>55</v>
      </c>
      <c r="CC8" s="336"/>
      <c r="CD8" s="336"/>
      <c r="CE8" s="336"/>
      <c r="CF8" s="336"/>
      <c r="CG8" s="336"/>
      <c r="CH8" s="337"/>
      <c r="CI8" s="518" t="s">
        <v>772</v>
      </c>
      <c r="CJ8" s="519"/>
      <c r="CK8" s="519"/>
      <c r="CL8" s="519"/>
      <c r="CM8" s="519"/>
      <c r="CN8" s="519"/>
      <c r="CO8" s="519"/>
      <c r="CP8" s="519"/>
      <c r="CQ8" s="519"/>
      <c r="CR8" s="519"/>
      <c r="CS8" s="519"/>
      <c r="CT8" s="519"/>
      <c r="CU8" s="519"/>
      <c r="CV8" s="519"/>
      <c r="CW8" s="519"/>
      <c r="CX8" s="519"/>
      <c r="CY8" s="519"/>
      <c r="CZ8" s="519"/>
      <c r="DA8" s="519"/>
      <c r="DB8" s="519"/>
      <c r="DC8" s="519"/>
      <c r="DD8" s="519"/>
      <c r="DE8" s="519"/>
      <c r="DF8" s="519"/>
      <c r="DG8" s="519"/>
      <c r="DH8" s="519"/>
      <c r="DI8" s="519"/>
      <c r="DJ8" s="519"/>
      <c r="DK8" s="519"/>
      <c r="DL8" s="519"/>
      <c r="DM8" s="519"/>
      <c r="DN8" s="519"/>
      <c r="DO8" s="519"/>
      <c r="DP8" s="520"/>
    </row>
    <row r="9" spans="1:120" ht="150" customHeight="1">
      <c r="B9" t="str">
        <f t="shared" si="1"/>
        <v/>
      </c>
      <c r="E9" s="539"/>
      <c r="F9" s="540"/>
      <c r="G9" s="540"/>
      <c r="H9" s="540"/>
      <c r="I9" s="540"/>
      <c r="J9" s="540"/>
      <c r="K9" s="541"/>
      <c r="L9" s="533"/>
      <c r="M9" s="534"/>
      <c r="N9" s="534"/>
      <c r="O9" s="534"/>
      <c r="P9" s="534"/>
      <c r="Q9" s="534"/>
      <c r="R9" s="534"/>
      <c r="S9" s="534"/>
      <c r="T9" s="534"/>
      <c r="U9" s="534"/>
      <c r="V9" s="534"/>
      <c r="W9" s="534"/>
      <c r="X9" s="534"/>
      <c r="Y9" s="534"/>
      <c r="Z9" s="534"/>
      <c r="AA9" s="534"/>
      <c r="AB9" s="534"/>
      <c r="AC9" s="534"/>
      <c r="AD9" s="534"/>
      <c r="AE9" s="534"/>
      <c r="AF9" s="534"/>
      <c r="AG9" s="534"/>
      <c r="AH9" s="534"/>
      <c r="AI9" s="534"/>
      <c r="AJ9" s="534"/>
      <c r="AK9" s="534"/>
      <c r="AL9" s="534"/>
      <c r="AM9" s="534"/>
      <c r="AN9" s="534"/>
      <c r="AO9" s="534"/>
      <c r="AP9" s="534"/>
      <c r="AQ9" s="534"/>
      <c r="AR9" s="534"/>
      <c r="AS9" s="535"/>
      <c r="CB9" s="338"/>
      <c r="CC9" s="339"/>
      <c r="CD9" s="339"/>
      <c r="CE9" s="339"/>
      <c r="CF9" s="339"/>
      <c r="CG9" s="339"/>
      <c r="CH9" s="340"/>
      <c r="CI9" s="521"/>
      <c r="CJ9" s="522"/>
      <c r="CK9" s="522"/>
      <c r="CL9" s="522"/>
      <c r="CM9" s="522"/>
      <c r="CN9" s="522"/>
      <c r="CO9" s="522"/>
      <c r="CP9" s="522"/>
      <c r="CQ9" s="522"/>
      <c r="CR9" s="522"/>
      <c r="CS9" s="522"/>
      <c r="CT9" s="522"/>
      <c r="CU9" s="522"/>
      <c r="CV9" s="522"/>
      <c r="CW9" s="522"/>
      <c r="CX9" s="522"/>
      <c r="CY9" s="522"/>
      <c r="CZ9" s="522"/>
      <c r="DA9" s="522"/>
      <c r="DB9" s="522"/>
      <c r="DC9" s="522"/>
      <c r="DD9" s="522"/>
      <c r="DE9" s="522"/>
      <c r="DF9" s="522"/>
      <c r="DG9" s="522"/>
      <c r="DH9" s="522"/>
      <c r="DI9" s="522"/>
      <c r="DJ9" s="522"/>
      <c r="DK9" s="522"/>
      <c r="DL9" s="522"/>
      <c r="DM9" s="522"/>
      <c r="DN9" s="522"/>
      <c r="DO9" s="522"/>
      <c r="DP9" s="523"/>
    </row>
    <row r="10" spans="1:120" ht="40.5" customHeight="1">
      <c r="B10" t="str">
        <f t="shared" si="1"/>
        <v/>
      </c>
      <c r="E10" s="252" t="s">
        <v>661</v>
      </c>
      <c r="F10" s="252"/>
      <c r="G10" s="252"/>
      <c r="H10" s="252"/>
      <c r="I10" s="252"/>
      <c r="J10" s="252"/>
      <c r="K10" s="252"/>
      <c r="L10" s="481" t="str">
        <f>IF(①要望書２!L10="","",①要望書２!L10)</f>
        <v/>
      </c>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c r="AJ10" s="481"/>
      <c r="AK10" s="481"/>
      <c r="AL10" s="481"/>
      <c r="AM10" s="481"/>
      <c r="AN10" s="481"/>
      <c r="AO10" s="481"/>
      <c r="AP10" s="481"/>
      <c r="AQ10" s="481"/>
      <c r="AR10" s="481"/>
      <c r="AS10" s="481"/>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08"/>
      <c r="CB10" s="252" t="s">
        <v>661</v>
      </c>
      <c r="CC10" s="252"/>
      <c r="CD10" s="252"/>
      <c r="CE10" s="252"/>
      <c r="CF10" s="252"/>
      <c r="CG10" s="252"/>
      <c r="CH10" s="252"/>
      <c r="CI10" s="480" t="s">
        <v>694</v>
      </c>
      <c r="CJ10" s="480"/>
      <c r="CK10" s="480"/>
      <c r="CL10" s="480"/>
      <c r="CM10" s="480"/>
      <c r="CN10" s="480"/>
      <c r="CO10" s="480"/>
      <c r="CP10" s="480"/>
      <c r="CQ10" s="480"/>
      <c r="CR10" s="480"/>
      <c r="CS10" s="480"/>
      <c r="CT10" s="480"/>
      <c r="CU10" s="480"/>
      <c r="CV10" s="480"/>
      <c r="CW10" s="480"/>
      <c r="CX10" s="480"/>
      <c r="CY10" s="480"/>
      <c r="CZ10" s="480"/>
      <c r="DA10" s="480"/>
      <c r="DB10" s="480"/>
      <c r="DC10" s="480"/>
      <c r="DD10" s="480"/>
      <c r="DE10" s="480"/>
      <c r="DF10" s="480"/>
      <c r="DG10" s="480"/>
      <c r="DH10" s="480"/>
      <c r="DI10" s="480"/>
      <c r="DJ10" s="480"/>
      <c r="DK10" s="480"/>
      <c r="DL10" s="480"/>
      <c r="DM10" s="480"/>
      <c r="DN10" s="480"/>
      <c r="DO10" s="480"/>
      <c r="DP10" s="480"/>
    </row>
    <row r="11" spans="1:120">
      <c r="B11" t="str">
        <f>IF($L$11="","",0)</f>
        <v/>
      </c>
      <c r="E11" s="542" t="s">
        <v>248</v>
      </c>
      <c r="F11" s="542"/>
      <c r="G11" s="542"/>
      <c r="H11" s="542"/>
      <c r="I11" s="542"/>
      <c r="J11" s="542"/>
      <c r="K11" s="542"/>
      <c r="L11" s="481" t="str">
        <f>IF(①要望書２!L11="","",①要望書２!L11)</f>
        <v/>
      </c>
      <c r="M11" s="481"/>
      <c r="N11" s="481"/>
      <c r="O11" s="481"/>
      <c r="P11" s="481"/>
      <c r="Q11" s="481"/>
      <c r="R11" s="481"/>
      <c r="S11" s="481"/>
      <c r="T11" s="481"/>
      <c r="U11" s="481"/>
      <c r="V11" s="481"/>
      <c r="W11" s="481"/>
      <c r="X11" s="481"/>
      <c r="Y11" s="481"/>
      <c r="Z11" s="481"/>
      <c r="AA11" s="481"/>
      <c r="AB11" s="481"/>
      <c r="AC11" s="481"/>
      <c r="AD11" s="481"/>
      <c r="AE11" s="481"/>
      <c r="AF11" s="481"/>
      <c r="AG11" s="481"/>
      <c r="AH11" s="481"/>
      <c r="AI11" s="481"/>
      <c r="AJ11" s="481"/>
      <c r="AK11" s="481"/>
      <c r="AL11" s="481"/>
      <c r="AM11" s="481"/>
      <c r="AN11" s="481"/>
      <c r="AO11" s="481"/>
      <c r="AP11" s="481"/>
      <c r="AQ11" s="481"/>
      <c r="AR11" s="481"/>
      <c r="AS11" s="481"/>
      <c r="CB11" s="256" t="s">
        <v>248</v>
      </c>
      <c r="CC11" s="256"/>
      <c r="CD11" s="256"/>
      <c r="CE11" s="256"/>
      <c r="CF11" s="256"/>
      <c r="CG11" s="256"/>
      <c r="CH11" s="256"/>
      <c r="CI11" s="480"/>
      <c r="CJ11" s="480"/>
      <c r="CK11" s="480"/>
      <c r="CL11" s="480"/>
      <c r="CM11" s="480"/>
      <c r="CN11" s="480"/>
      <c r="CO11" s="480"/>
      <c r="CP11" s="480"/>
      <c r="CQ11" s="480"/>
      <c r="CR11" s="480"/>
      <c r="CS11" s="480"/>
      <c r="CT11" s="480"/>
      <c r="CU11" s="480"/>
      <c r="CV11" s="480"/>
      <c r="CW11" s="480"/>
      <c r="CX11" s="480"/>
      <c r="CY11" s="480"/>
      <c r="CZ11" s="480"/>
      <c r="DA11" s="480"/>
      <c r="DB11" s="480"/>
      <c r="DC11" s="480"/>
      <c r="DD11" s="480"/>
      <c r="DE11" s="480"/>
      <c r="DF11" s="480"/>
      <c r="DG11" s="480"/>
      <c r="DH11" s="480"/>
      <c r="DI11" s="480"/>
      <c r="DJ11" s="480"/>
      <c r="DK11" s="480"/>
      <c r="DL11" s="480"/>
      <c r="DM11" s="480"/>
      <c r="DN11" s="480"/>
      <c r="DO11" s="480"/>
      <c r="DP11" s="480"/>
    </row>
    <row r="12" spans="1:120" ht="150" customHeight="1">
      <c r="B12" t="str">
        <f t="shared" ref="B12:B14" si="2">IF($L$11="","",0)</f>
        <v/>
      </c>
      <c r="E12" s="536" t="s">
        <v>55</v>
      </c>
      <c r="F12" s="537"/>
      <c r="G12" s="537"/>
      <c r="H12" s="537"/>
      <c r="I12" s="537"/>
      <c r="J12" s="537"/>
      <c r="K12" s="538"/>
      <c r="L12" s="530" t="str">
        <f>IF(①要望書２!L12="","",①要望書２!L12)</f>
        <v>①
②
③
④
⑤
⑥</v>
      </c>
      <c r="M12" s="531"/>
      <c r="N12" s="531"/>
      <c r="O12" s="531"/>
      <c r="P12" s="531"/>
      <c r="Q12" s="531"/>
      <c r="R12" s="531"/>
      <c r="S12" s="531"/>
      <c r="T12" s="531"/>
      <c r="U12" s="531"/>
      <c r="V12" s="531"/>
      <c r="W12" s="531"/>
      <c r="X12" s="531"/>
      <c r="Y12" s="531"/>
      <c r="Z12" s="531"/>
      <c r="AA12" s="531"/>
      <c r="AB12" s="531"/>
      <c r="AC12" s="531"/>
      <c r="AD12" s="531"/>
      <c r="AE12" s="531"/>
      <c r="AF12" s="531"/>
      <c r="AG12" s="531"/>
      <c r="AH12" s="531"/>
      <c r="AI12" s="531"/>
      <c r="AJ12" s="531"/>
      <c r="AK12" s="531"/>
      <c r="AL12" s="531"/>
      <c r="AM12" s="531"/>
      <c r="AN12" s="531"/>
      <c r="AO12" s="531"/>
      <c r="AP12" s="531"/>
      <c r="AQ12" s="531"/>
      <c r="AR12" s="531"/>
      <c r="AS12" s="532"/>
      <c r="AU12" s="17"/>
      <c r="AV12" s="25"/>
      <c r="AW12" s="429"/>
      <c r="AX12" s="429"/>
      <c r="AY12" s="429"/>
      <c r="AZ12" s="429"/>
      <c r="BA12" s="429"/>
      <c r="BB12" s="429"/>
      <c r="BC12" s="429"/>
      <c r="BD12" s="429"/>
      <c r="BE12" s="429"/>
      <c r="BF12" s="429"/>
      <c r="BG12" s="429"/>
      <c r="BH12" s="429"/>
      <c r="BI12" s="429"/>
      <c r="BJ12" s="429"/>
      <c r="BK12" s="429"/>
      <c r="BL12" s="429"/>
      <c r="BM12" s="429"/>
      <c r="BN12" s="429"/>
      <c r="BO12" s="429"/>
      <c r="BP12" s="429"/>
      <c r="BQ12" s="429"/>
      <c r="BR12" s="429"/>
      <c r="BS12" s="429"/>
      <c r="BT12" s="429"/>
      <c r="CB12" s="335" t="s">
        <v>55</v>
      </c>
      <c r="CC12" s="336"/>
      <c r="CD12" s="336"/>
      <c r="CE12" s="336"/>
      <c r="CF12" s="336"/>
      <c r="CG12" s="336"/>
      <c r="CH12" s="337"/>
      <c r="CI12" s="524"/>
      <c r="CJ12" s="525"/>
      <c r="CK12" s="525"/>
      <c r="CL12" s="525"/>
      <c r="CM12" s="525"/>
      <c r="CN12" s="525"/>
      <c r="CO12" s="525"/>
      <c r="CP12" s="525"/>
      <c r="CQ12" s="525"/>
      <c r="CR12" s="525"/>
      <c r="CS12" s="525"/>
      <c r="CT12" s="525"/>
      <c r="CU12" s="525"/>
      <c r="CV12" s="525"/>
      <c r="CW12" s="525"/>
      <c r="CX12" s="525"/>
      <c r="CY12" s="525"/>
      <c r="CZ12" s="525"/>
      <c r="DA12" s="525"/>
      <c r="DB12" s="525"/>
      <c r="DC12" s="525"/>
      <c r="DD12" s="525"/>
      <c r="DE12" s="525"/>
      <c r="DF12" s="525"/>
      <c r="DG12" s="525"/>
      <c r="DH12" s="525"/>
      <c r="DI12" s="525"/>
      <c r="DJ12" s="525"/>
      <c r="DK12" s="525"/>
      <c r="DL12" s="525"/>
      <c r="DM12" s="525"/>
      <c r="DN12" s="525"/>
      <c r="DO12" s="525"/>
      <c r="DP12" s="526"/>
    </row>
    <row r="13" spans="1:120" ht="150" customHeight="1">
      <c r="B13" t="str">
        <f t="shared" si="2"/>
        <v/>
      </c>
      <c r="E13" s="539"/>
      <c r="F13" s="540"/>
      <c r="G13" s="540"/>
      <c r="H13" s="540"/>
      <c r="I13" s="540"/>
      <c r="J13" s="540"/>
      <c r="K13" s="541"/>
      <c r="L13" s="533"/>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34"/>
      <c r="AL13" s="534"/>
      <c r="AM13" s="534"/>
      <c r="AN13" s="534"/>
      <c r="AO13" s="534"/>
      <c r="AP13" s="534"/>
      <c r="AQ13" s="534"/>
      <c r="AR13" s="534"/>
      <c r="AS13" s="535"/>
      <c r="CB13" s="338"/>
      <c r="CC13" s="339"/>
      <c r="CD13" s="339"/>
      <c r="CE13" s="339"/>
      <c r="CF13" s="339"/>
      <c r="CG13" s="339"/>
      <c r="CH13" s="340"/>
      <c r="CI13" s="527"/>
      <c r="CJ13" s="528"/>
      <c r="CK13" s="528"/>
      <c r="CL13" s="528"/>
      <c r="CM13" s="528"/>
      <c r="CN13" s="528"/>
      <c r="CO13" s="528"/>
      <c r="CP13" s="528"/>
      <c r="CQ13" s="528"/>
      <c r="CR13" s="528"/>
      <c r="CS13" s="528"/>
      <c r="CT13" s="528"/>
      <c r="CU13" s="528"/>
      <c r="CV13" s="528"/>
      <c r="CW13" s="528"/>
      <c r="CX13" s="528"/>
      <c r="CY13" s="528"/>
      <c r="CZ13" s="528"/>
      <c r="DA13" s="528"/>
      <c r="DB13" s="528"/>
      <c r="DC13" s="528"/>
      <c r="DD13" s="528"/>
      <c r="DE13" s="528"/>
      <c r="DF13" s="528"/>
      <c r="DG13" s="528"/>
      <c r="DH13" s="528"/>
      <c r="DI13" s="528"/>
      <c r="DJ13" s="528"/>
      <c r="DK13" s="528"/>
      <c r="DL13" s="528"/>
      <c r="DM13" s="528"/>
      <c r="DN13" s="528"/>
      <c r="DO13" s="528"/>
      <c r="DP13" s="529"/>
    </row>
    <row r="14" spans="1:120" ht="40.5" customHeight="1">
      <c r="B14" t="str">
        <f t="shared" si="2"/>
        <v/>
      </c>
      <c r="E14" s="252" t="s">
        <v>661</v>
      </c>
      <c r="F14" s="252"/>
      <c r="G14" s="252"/>
      <c r="H14" s="252"/>
      <c r="I14" s="252"/>
      <c r="J14" s="252"/>
      <c r="K14" s="252"/>
      <c r="L14" s="481" t="str">
        <f>IF(①要望書２!L14="","",①要望書２!L14)</f>
        <v/>
      </c>
      <c r="M14" s="481"/>
      <c r="N14" s="481"/>
      <c r="O14" s="481"/>
      <c r="P14" s="481"/>
      <c r="Q14" s="481"/>
      <c r="R14" s="481"/>
      <c r="S14" s="481"/>
      <c r="T14" s="481"/>
      <c r="U14" s="481"/>
      <c r="V14" s="481"/>
      <c r="W14" s="481"/>
      <c r="X14" s="481"/>
      <c r="Y14" s="481"/>
      <c r="Z14" s="481"/>
      <c r="AA14" s="481"/>
      <c r="AB14" s="481"/>
      <c r="AC14" s="481"/>
      <c r="AD14" s="481"/>
      <c r="AE14" s="481"/>
      <c r="AF14" s="481"/>
      <c r="AG14" s="481"/>
      <c r="AH14" s="481"/>
      <c r="AI14" s="481"/>
      <c r="AJ14" s="481"/>
      <c r="AK14" s="481"/>
      <c r="AL14" s="481"/>
      <c r="AM14" s="481"/>
      <c r="AN14" s="481"/>
      <c r="AO14" s="481"/>
      <c r="AP14" s="481"/>
      <c r="AQ14" s="481"/>
      <c r="AR14" s="481"/>
      <c r="AS14" s="481"/>
      <c r="AU14" s="408"/>
      <c r="AV14" s="408"/>
      <c r="AW14" s="408"/>
      <c r="AX14" s="408"/>
      <c r="AY14" s="408"/>
      <c r="AZ14" s="408"/>
      <c r="BA14" s="408"/>
      <c r="BB14" s="408"/>
      <c r="BC14" s="408"/>
      <c r="BD14" s="408"/>
      <c r="BE14" s="408"/>
      <c r="BF14" s="408"/>
      <c r="BG14" s="408"/>
      <c r="BH14" s="408"/>
      <c r="BI14" s="408"/>
      <c r="BJ14" s="408"/>
      <c r="BK14" s="408"/>
      <c r="BL14" s="408"/>
      <c r="BM14" s="408"/>
      <c r="BN14" s="408"/>
      <c r="BO14" s="408"/>
      <c r="BP14" s="408"/>
      <c r="BQ14" s="408"/>
      <c r="BR14" s="408"/>
      <c r="BS14" s="408"/>
      <c r="BT14" s="408"/>
      <c r="CB14" s="252" t="s">
        <v>661</v>
      </c>
      <c r="CC14" s="252"/>
      <c r="CD14" s="252"/>
      <c r="CE14" s="252"/>
      <c r="CF14" s="252"/>
      <c r="CG14" s="252"/>
      <c r="CH14" s="252"/>
      <c r="CI14" s="480"/>
      <c r="CJ14" s="480"/>
      <c r="CK14" s="480"/>
      <c r="CL14" s="480"/>
      <c r="CM14" s="480"/>
      <c r="CN14" s="480"/>
      <c r="CO14" s="480"/>
      <c r="CP14" s="480"/>
      <c r="CQ14" s="480"/>
      <c r="CR14" s="480"/>
      <c r="CS14" s="480"/>
      <c r="CT14" s="480"/>
      <c r="CU14" s="480"/>
      <c r="CV14" s="480"/>
      <c r="CW14" s="480"/>
      <c r="CX14" s="480"/>
      <c r="CY14" s="480"/>
      <c r="CZ14" s="480"/>
      <c r="DA14" s="480"/>
      <c r="DB14" s="480"/>
      <c r="DC14" s="480"/>
      <c r="DD14" s="480"/>
      <c r="DE14" s="480"/>
      <c r="DF14" s="480"/>
      <c r="DG14" s="480"/>
      <c r="DH14" s="480"/>
      <c r="DI14" s="480"/>
      <c r="DJ14" s="480"/>
      <c r="DK14" s="480"/>
      <c r="DL14" s="480"/>
      <c r="DM14" s="480"/>
      <c r="DN14" s="480"/>
      <c r="DO14" s="480"/>
      <c r="DP14" s="480"/>
    </row>
    <row r="15" spans="1:120">
      <c r="B15" t="str">
        <f>IF($L$15="","",0)</f>
        <v/>
      </c>
      <c r="E15" s="543" t="s">
        <v>249</v>
      </c>
      <c r="F15" s="544"/>
      <c r="G15" s="544"/>
      <c r="H15" s="544"/>
      <c r="I15" s="544"/>
      <c r="J15" s="544"/>
      <c r="K15" s="545"/>
      <c r="L15" s="481" t="str">
        <f>IF(①要望書２!L15="","",①要望書２!L15)</f>
        <v/>
      </c>
      <c r="M15" s="481"/>
      <c r="N15" s="481"/>
      <c r="O15" s="481"/>
      <c r="P15" s="481"/>
      <c r="Q15" s="481"/>
      <c r="R15" s="481"/>
      <c r="S15" s="481"/>
      <c r="T15" s="481"/>
      <c r="U15" s="481"/>
      <c r="V15" s="481"/>
      <c r="W15" s="481"/>
      <c r="X15" s="481"/>
      <c r="Y15" s="481"/>
      <c r="Z15" s="481"/>
      <c r="AA15" s="481"/>
      <c r="AB15" s="481"/>
      <c r="AC15" s="481"/>
      <c r="AD15" s="481"/>
      <c r="AE15" s="481"/>
      <c r="AF15" s="481"/>
      <c r="AG15" s="481"/>
      <c r="AH15" s="481"/>
      <c r="AI15" s="481"/>
      <c r="AJ15" s="481"/>
      <c r="AK15" s="481"/>
      <c r="AL15" s="481"/>
      <c r="AM15" s="481"/>
      <c r="AN15" s="481"/>
      <c r="AO15" s="481"/>
      <c r="AP15" s="481"/>
      <c r="AQ15" s="481"/>
      <c r="AR15" s="481"/>
      <c r="AS15" s="481"/>
      <c r="CB15" s="343" t="s">
        <v>249</v>
      </c>
      <c r="CC15" s="294"/>
      <c r="CD15" s="294"/>
      <c r="CE15" s="294"/>
      <c r="CF15" s="294"/>
      <c r="CG15" s="294"/>
      <c r="CH15" s="344"/>
      <c r="CI15" s="480"/>
      <c r="CJ15" s="480"/>
      <c r="CK15" s="480"/>
      <c r="CL15" s="480"/>
      <c r="CM15" s="480"/>
      <c r="CN15" s="480"/>
      <c r="CO15" s="480"/>
      <c r="CP15" s="480"/>
      <c r="CQ15" s="480"/>
      <c r="CR15" s="480"/>
      <c r="CS15" s="480"/>
      <c r="CT15" s="480"/>
      <c r="CU15" s="480"/>
      <c r="CV15" s="480"/>
      <c r="CW15" s="480"/>
      <c r="CX15" s="480"/>
      <c r="CY15" s="480"/>
      <c r="CZ15" s="480"/>
      <c r="DA15" s="480"/>
      <c r="DB15" s="480"/>
      <c r="DC15" s="480"/>
      <c r="DD15" s="480"/>
      <c r="DE15" s="480"/>
      <c r="DF15" s="480"/>
      <c r="DG15" s="480"/>
      <c r="DH15" s="480"/>
      <c r="DI15" s="480"/>
      <c r="DJ15" s="480"/>
      <c r="DK15" s="480"/>
      <c r="DL15" s="480"/>
      <c r="DM15" s="480"/>
      <c r="DN15" s="480"/>
      <c r="DO15" s="480"/>
      <c r="DP15" s="480"/>
    </row>
    <row r="16" spans="1:120" ht="150" customHeight="1">
      <c r="B16" t="str">
        <f t="shared" ref="B16:B18" si="3">IF($L$15="","",0)</f>
        <v/>
      </c>
      <c r="E16" s="536" t="s">
        <v>55</v>
      </c>
      <c r="F16" s="537"/>
      <c r="G16" s="537"/>
      <c r="H16" s="537"/>
      <c r="I16" s="537"/>
      <c r="J16" s="537"/>
      <c r="K16" s="538"/>
      <c r="L16" s="530" t="str">
        <f>IF(①要望書２!L16="","",①要望書２!L16)</f>
        <v>①
②
③
④
⑤
⑥</v>
      </c>
      <c r="M16" s="531"/>
      <c r="N16" s="531"/>
      <c r="O16" s="531"/>
      <c r="P16" s="531"/>
      <c r="Q16" s="531"/>
      <c r="R16" s="531"/>
      <c r="S16" s="531"/>
      <c r="T16" s="531"/>
      <c r="U16" s="531"/>
      <c r="V16" s="531"/>
      <c r="W16" s="531"/>
      <c r="X16" s="531"/>
      <c r="Y16" s="531"/>
      <c r="Z16" s="531"/>
      <c r="AA16" s="531"/>
      <c r="AB16" s="531"/>
      <c r="AC16" s="531"/>
      <c r="AD16" s="531"/>
      <c r="AE16" s="531"/>
      <c r="AF16" s="531"/>
      <c r="AG16" s="531"/>
      <c r="AH16" s="531"/>
      <c r="AI16" s="531"/>
      <c r="AJ16" s="531"/>
      <c r="AK16" s="531"/>
      <c r="AL16" s="531"/>
      <c r="AM16" s="531"/>
      <c r="AN16" s="531"/>
      <c r="AO16" s="531"/>
      <c r="AP16" s="531"/>
      <c r="AQ16" s="531"/>
      <c r="AR16" s="531"/>
      <c r="AS16" s="532"/>
      <c r="AU16" s="17"/>
      <c r="AV16" s="25"/>
      <c r="AW16" s="429"/>
      <c r="AX16" s="429"/>
      <c r="AY16" s="429"/>
      <c r="AZ16" s="429"/>
      <c r="BA16" s="429"/>
      <c r="BB16" s="429"/>
      <c r="BC16" s="429"/>
      <c r="BD16" s="429"/>
      <c r="BE16" s="429"/>
      <c r="BF16" s="429"/>
      <c r="BG16" s="429"/>
      <c r="BH16" s="429"/>
      <c r="BI16" s="429"/>
      <c r="BJ16" s="429"/>
      <c r="BK16" s="429"/>
      <c r="BL16" s="429"/>
      <c r="BM16" s="429"/>
      <c r="BN16" s="429"/>
      <c r="BO16" s="429"/>
      <c r="BP16" s="429"/>
      <c r="BQ16" s="429"/>
      <c r="BR16" s="429"/>
      <c r="BS16" s="429"/>
      <c r="BT16" s="429"/>
      <c r="CB16" s="335" t="s">
        <v>55</v>
      </c>
      <c r="CC16" s="336"/>
      <c r="CD16" s="336"/>
      <c r="CE16" s="336"/>
      <c r="CF16" s="336"/>
      <c r="CG16" s="336"/>
      <c r="CH16" s="337"/>
      <c r="CI16" s="524"/>
      <c r="CJ16" s="525"/>
      <c r="CK16" s="525"/>
      <c r="CL16" s="525"/>
      <c r="CM16" s="525"/>
      <c r="CN16" s="525"/>
      <c r="CO16" s="525"/>
      <c r="CP16" s="525"/>
      <c r="CQ16" s="525"/>
      <c r="CR16" s="525"/>
      <c r="CS16" s="525"/>
      <c r="CT16" s="525"/>
      <c r="CU16" s="525"/>
      <c r="CV16" s="525"/>
      <c r="CW16" s="525"/>
      <c r="CX16" s="525"/>
      <c r="CY16" s="525"/>
      <c r="CZ16" s="525"/>
      <c r="DA16" s="525"/>
      <c r="DB16" s="525"/>
      <c r="DC16" s="525"/>
      <c r="DD16" s="525"/>
      <c r="DE16" s="525"/>
      <c r="DF16" s="525"/>
      <c r="DG16" s="525"/>
      <c r="DH16" s="525"/>
      <c r="DI16" s="525"/>
      <c r="DJ16" s="525"/>
      <c r="DK16" s="525"/>
      <c r="DL16" s="525"/>
      <c r="DM16" s="525"/>
      <c r="DN16" s="525"/>
      <c r="DO16" s="525"/>
      <c r="DP16" s="526"/>
    </row>
    <row r="17" spans="2:120" ht="162.75" customHeight="1">
      <c r="B17" t="str">
        <f t="shared" si="3"/>
        <v/>
      </c>
      <c r="E17" s="539"/>
      <c r="F17" s="540"/>
      <c r="G17" s="540"/>
      <c r="H17" s="540"/>
      <c r="I17" s="540"/>
      <c r="J17" s="540"/>
      <c r="K17" s="541"/>
      <c r="L17" s="533"/>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5"/>
      <c r="CB17" s="338"/>
      <c r="CC17" s="339"/>
      <c r="CD17" s="339"/>
      <c r="CE17" s="339"/>
      <c r="CF17" s="339"/>
      <c r="CG17" s="339"/>
      <c r="CH17" s="340"/>
      <c r="CI17" s="527"/>
      <c r="CJ17" s="528"/>
      <c r="CK17" s="528"/>
      <c r="CL17" s="528"/>
      <c r="CM17" s="528"/>
      <c r="CN17" s="528"/>
      <c r="CO17" s="528"/>
      <c r="CP17" s="528"/>
      <c r="CQ17" s="528"/>
      <c r="CR17" s="528"/>
      <c r="CS17" s="528"/>
      <c r="CT17" s="528"/>
      <c r="CU17" s="528"/>
      <c r="CV17" s="528"/>
      <c r="CW17" s="528"/>
      <c r="CX17" s="528"/>
      <c r="CY17" s="528"/>
      <c r="CZ17" s="528"/>
      <c r="DA17" s="528"/>
      <c r="DB17" s="528"/>
      <c r="DC17" s="528"/>
      <c r="DD17" s="528"/>
      <c r="DE17" s="528"/>
      <c r="DF17" s="528"/>
      <c r="DG17" s="528"/>
      <c r="DH17" s="528"/>
      <c r="DI17" s="528"/>
      <c r="DJ17" s="528"/>
      <c r="DK17" s="528"/>
      <c r="DL17" s="528"/>
      <c r="DM17" s="528"/>
      <c r="DN17" s="528"/>
      <c r="DO17" s="528"/>
      <c r="DP17" s="529"/>
    </row>
    <row r="18" spans="2:120" ht="40.5" customHeight="1">
      <c r="B18" t="str">
        <f t="shared" si="3"/>
        <v/>
      </c>
      <c r="E18" s="252" t="s">
        <v>661</v>
      </c>
      <c r="F18" s="252"/>
      <c r="G18" s="252"/>
      <c r="H18" s="252"/>
      <c r="I18" s="252"/>
      <c r="J18" s="252"/>
      <c r="K18" s="252"/>
      <c r="L18" s="481" t="str">
        <f>IF(①要望書２!L18="","",①要望書２!L18)</f>
        <v/>
      </c>
      <c r="M18" s="481"/>
      <c r="N18" s="481"/>
      <c r="O18" s="481"/>
      <c r="P18" s="481"/>
      <c r="Q18" s="481"/>
      <c r="R18" s="481"/>
      <c r="S18" s="481"/>
      <c r="T18" s="481"/>
      <c r="U18" s="481"/>
      <c r="V18" s="481"/>
      <c r="W18" s="481"/>
      <c r="X18" s="481"/>
      <c r="Y18" s="481"/>
      <c r="Z18" s="481"/>
      <c r="AA18" s="481"/>
      <c r="AB18" s="481"/>
      <c r="AC18" s="481"/>
      <c r="AD18" s="481"/>
      <c r="AE18" s="481"/>
      <c r="AF18" s="481"/>
      <c r="AG18" s="481"/>
      <c r="AH18" s="481"/>
      <c r="AI18" s="481"/>
      <c r="AJ18" s="481"/>
      <c r="AK18" s="481"/>
      <c r="AL18" s="481"/>
      <c r="AM18" s="481"/>
      <c r="AN18" s="481"/>
      <c r="AO18" s="481"/>
      <c r="AP18" s="481"/>
      <c r="AQ18" s="481"/>
      <c r="AR18" s="481"/>
      <c r="AS18" s="481"/>
      <c r="AU18" s="408"/>
      <c r="AV18" s="408"/>
      <c r="AW18" s="408"/>
      <c r="AX18" s="408"/>
      <c r="AY18" s="408"/>
      <c r="AZ18" s="408"/>
      <c r="BA18" s="408"/>
      <c r="BB18" s="408"/>
      <c r="BC18" s="408"/>
      <c r="BD18" s="408"/>
      <c r="BE18" s="408"/>
      <c r="BF18" s="408"/>
      <c r="BG18" s="408"/>
      <c r="BH18" s="408"/>
      <c r="BI18" s="408"/>
      <c r="BJ18" s="408"/>
      <c r="BK18" s="408"/>
      <c r="BL18" s="408"/>
      <c r="BM18" s="408"/>
      <c r="BN18" s="408"/>
      <c r="BO18" s="408"/>
      <c r="BP18" s="408"/>
      <c r="BQ18" s="408"/>
      <c r="BR18" s="408"/>
      <c r="BS18" s="408"/>
      <c r="BT18" s="408"/>
      <c r="CB18" s="252" t="s">
        <v>661</v>
      </c>
      <c r="CC18" s="252"/>
      <c r="CD18" s="252"/>
      <c r="CE18" s="252"/>
      <c r="CF18" s="252"/>
      <c r="CG18" s="252"/>
      <c r="CH18" s="252"/>
      <c r="CI18" s="511"/>
      <c r="CJ18" s="512"/>
      <c r="CK18" s="512"/>
      <c r="CL18" s="512"/>
      <c r="CM18" s="512"/>
      <c r="CN18" s="512"/>
      <c r="CO18" s="512"/>
      <c r="CP18" s="512"/>
      <c r="CQ18" s="512"/>
      <c r="CR18" s="512"/>
      <c r="CS18" s="512"/>
      <c r="CT18" s="512"/>
      <c r="CU18" s="512"/>
      <c r="CV18" s="512"/>
      <c r="CW18" s="512"/>
      <c r="CX18" s="512"/>
      <c r="CY18" s="512"/>
      <c r="CZ18" s="512"/>
      <c r="DA18" s="512"/>
      <c r="DB18" s="512"/>
      <c r="DC18" s="512"/>
      <c r="DD18" s="512"/>
      <c r="DE18" s="512"/>
      <c r="DF18" s="512"/>
      <c r="DG18" s="512"/>
      <c r="DH18" s="512"/>
      <c r="DI18" s="512"/>
      <c r="DJ18" s="512"/>
      <c r="DK18" s="512"/>
      <c r="DL18" s="512"/>
      <c r="DM18" s="512"/>
      <c r="DN18" s="512"/>
      <c r="DO18" s="512"/>
      <c r="DP18" s="513"/>
    </row>
    <row r="19" spans="2:120">
      <c r="B19" t="str">
        <f>IF($L$19="","",0)</f>
        <v/>
      </c>
      <c r="E19" s="543" t="s">
        <v>250</v>
      </c>
      <c r="F19" s="544"/>
      <c r="G19" s="544"/>
      <c r="H19" s="544"/>
      <c r="I19" s="544"/>
      <c r="J19" s="544"/>
      <c r="K19" s="545"/>
      <c r="L19" s="481" t="str">
        <f>IF(①要望書２!L19="","",①要望書２!L19)</f>
        <v/>
      </c>
      <c r="M19" s="481"/>
      <c r="N19" s="481"/>
      <c r="O19" s="481"/>
      <c r="P19" s="481"/>
      <c r="Q19" s="481"/>
      <c r="R19" s="481"/>
      <c r="S19" s="481"/>
      <c r="T19" s="481"/>
      <c r="U19" s="481"/>
      <c r="V19" s="481"/>
      <c r="W19" s="481"/>
      <c r="X19" s="481"/>
      <c r="Y19" s="481"/>
      <c r="Z19" s="481"/>
      <c r="AA19" s="481"/>
      <c r="AB19" s="481"/>
      <c r="AC19" s="481"/>
      <c r="AD19" s="481"/>
      <c r="AE19" s="481"/>
      <c r="AF19" s="481"/>
      <c r="AG19" s="481"/>
      <c r="AH19" s="481"/>
      <c r="AI19" s="481"/>
      <c r="AJ19" s="481"/>
      <c r="AK19" s="481"/>
      <c r="AL19" s="481"/>
      <c r="AM19" s="481"/>
      <c r="AN19" s="481"/>
      <c r="AO19" s="481"/>
      <c r="AP19" s="481"/>
      <c r="AQ19" s="481"/>
      <c r="AR19" s="481"/>
      <c r="AS19" s="481"/>
      <c r="CB19" s="343" t="s">
        <v>250</v>
      </c>
      <c r="CC19" s="294"/>
      <c r="CD19" s="294"/>
      <c r="CE19" s="294"/>
      <c r="CF19" s="294"/>
      <c r="CG19" s="294"/>
      <c r="CH19" s="344"/>
      <c r="CI19" s="480"/>
      <c r="CJ19" s="480"/>
      <c r="CK19" s="480"/>
      <c r="CL19" s="480"/>
      <c r="CM19" s="480"/>
      <c r="CN19" s="480"/>
      <c r="CO19" s="480"/>
      <c r="CP19" s="480"/>
      <c r="CQ19" s="480"/>
      <c r="CR19" s="480"/>
      <c r="CS19" s="480"/>
      <c r="CT19" s="480"/>
      <c r="CU19" s="480"/>
      <c r="CV19" s="480"/>
      <c r="CW19" s="480"/>
      <c r="CX19" s="480"/>
      <c r="CY19" s="480"/>
      <c r="CZ19" s="480"/>
      <c r="DA19" s="480"/>
      <c r="DB19" s="480"/>
      <c r="DC19" s="480"/>
      <c r="DD19" s="480"/>
      <c r="DE19" s="480"/>
      <c r="DF19" s="480"/>
      <c r="DG19" s="480"/>
      <c r="DH19" s="480"/>
      <c r="DI19" s="480"/>
      <c r="DJ19" s="480"/>
      <c r="DK19" s="480"/>
      <c r="DL19" s="480"/>
      <c r="DM19" s="480"/>
      <c r="DN19" s="480"/>
      <c r="DO19" s="480"/>
      <c r="DP19" s="480"/>
    </row>
    <row r="20" spans="2:120" ht="150" customHeight="1">
      <c r="B20" t="str">
        <f t="shared" ref="B20:B22" si="4">IF($L$19="","",0)</f>
        <v/>
      </c>
      <c r="E20" s="536" t="s">
        <v>55</v>
      </c>
      <c r="F20" s="537"/>
      <c r="G20" s="537"/>
      <c r="H20" s="537"/>
      <c r="I20" s="537"/>
      <c r="J20" s="537"/>
      <c r="K20" s="538"/>
      <c r="L20" s="530" t="str">
        <f>IF(①要望書２!L20="","",①要望書２!L20)</f>
        <v>①
②
③
④
⑤
⑥</v>
      </c>
      <c r="M20" s="531"/>
      <c r="N20" s="531"/>
      <c r="O20" s="531"/>
      <c r="P20" s="531"/>
      <c r="Q20" s="531"/>
      <c r="R20" s="531"/>
      <c r="S20" s="531"/>
      <c r="T20" s="531"/>
      <c r="U20" s="531"/>
      <c r="V20" s="531"/>
      <c r="W20" s="531"/>
      <c r="X20" s="531"/>
      <c r="Y20" s="531"/>
      <c r="Z20" s="531"/>
      <c r="AA20" s="531"/>
      <c r="AB20" s="531"/>
      <c r="AC20" s="531"/>
      <c r="AD20" s="531"/>
      <c r="AE20" s="531"/>
      <c r="AF20" s="531"/>
      <c r="AG20" s="531"/>
      <c r="AH20" s="531"/>
      <c r="AI20" s="531"/>
      <c r="AJ20" s="531"/>
      <c r="AK20" s="531"/>
      <c r="AL20" s="531"/>
      <c r="AM20" s="531"/>
      <c r="AN20" s="531"/>
      <c r="AO20" s="531"/>
      <c r="AP20" s="531"/>
      <c r="AQ20" s="531"/>
      <c r="AR20" s="531"/>
      <c r="AS20" s="532"/>
      <c r="AU20" s="17"/>
      <c r="AV20" s="25"/>
      <c r="AW20" s="429"/>
      <c r="AX20" s="429"/>
      <c r="AY20" s="429"/>
      <c r="AZ20" s="429"/>
      <c r="BA20" s="429"/>
      <c r="BB20" s="429"/>
      <c r="BC20" s="429"/>
      <c r="BD20" s="429"/>
      <c r="BE20" s="429"/>
      <c r="BF20" s="429"/>
      <c r="BG20" s="429"/>
      <c r="BH20" s="429"/>
      <c r="BI20" s="429"/>
      <c r="BJ20" s="429"/>
      <c r="BK20" s="429"/>
      <c r="BL20" s="429"/>
      <c r="BM20" s="429"/>
      <c r="BN20" s="429"/>
      <c r="BO20" s="429"/>
      <c r="BP20" s="429"/>
      <c r="BQ20" s="429"/>
      <c r="BR20" s="429"/>
      <c r="BS20" s="429"/>
      <c r="BT20" s="429"/>
      <c r="CB20" s="335" t="s">
        <v>55</v>
      </c>
      <c r="CC20" s="336"/>
      <c r="CD20" s="336"/>
      <c r="CE20" s="336"/>
      <c r="CF20" s="336"/>
      <c r="CG20" s="336"/>
      <c r="CH20" s="337"/>
      <c r="CI20" s="524"/>
      <c r="CJ20" s="525"/>
      <c r="CK20" s="525"/>
      <c r="CL20" s="525"/>
      <c r="CM20" s="525"/>
      <c r="CN20" s="525"/>
      <c r="CO20" s="525"/>
      <c r="CP20" s="525"/>
      <c r="CQ20" s="525"/>
      <c r="CR20" s="525"/>
      <c r="CS20" s="525"/>
      <c r="CT20" s="525"/>
      <c r="CU20" s="525"/>
      <c r="CV20" s="525"/>
      <c r="CW20" s="525"/>
      <c r="CX20" s="525"/>
      <c r="CY20" s="525"/>
      <c r="CZ20" s="525"/>
      <c r="DA20" s="525"/>
      <c r="DB20" s="525"/>
      <c r="DC20" s="525"/>
      <c r="DD20" s="525"/>
      <c r="DE20" s="525"/>
      <c r="DF20" s="525"/>
      <c r="DG20" s="525"/>
      <c r="DH20" s="525"/>
      <c r="DI20" s="525"/>
      <c r="DJ20" s="525"/>
      <c r="DK20" s="525"/>
      <c r="DL20" s="525"/>
      <c r="DM20" s="525"/>
      <c r="DN20" s="525"/>
      <c r="DO20" s="525"/>
      <c r="DP20" s="526"/>
    </row>
    <row r="21" spans="2:120" ht="150" customHeight="1">
      <c r="B21" t="str">
        <f t="shared" si="4"/>
        <v/>
      </c>
      <c r="E21" s="539"/>
      <c r="F21" s="540"/>
      <c r="G21" s="540"/>
      <c r="H21" s="540"/>
      <c r="I21" s="540"/>
      <c r="J21" s="540"/>
      <c r="K21" s="541"/>
      <c r="L21" s="533"/>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5"/>
      <c r="CB21" s="338"/>
      <c r="CC21" s="339"/>
      <c r="CD21" s="339"/>
      <c r="CE21" s="339"/>
      <c r="CF21" s="339"/>
      <c r="CG21" s="339"/>
      <c r="CH21" s="340"/>
      <c r="CI21" s="527"/>
      <c r="CJ21" s="528"/>
      <c r="CK21" s="528"/>
      <c r="CL21" s="528"/>
      <c r="CM21" s="528"/>
      <c r="CN21" s="528"/>
      <c r="CO21" s="528"/>
      <c r="CP21" s="528"/>
      <c r="CQ21" s="528"/>
      <c r="CR21" s="528"/>
      <c r="CS21" s="528"/>
      <c r="CT21" s="528"/>
      <c r="CU21" s="528"/>
      <c r="CV21" s="528"/>
      <c r="CW21" s="528"/>
      <c r="CX21" s="528"/>
      <c r="CY21" s="528"/>
      <c r="CZ21" s="528"/>
      <c r="DA21" s="528"/>
      <c r="DB21" s="528"/>
      <c r="DC21" s="528"/>
      <c r="DD21" s="528"/>
      <c r="DE21" s="528"/>
      <c r="DF21" s="528"/>
      <c r="DG21" s="528"/>
      <c r="DH21" s="528"/>
      <c r="DI21" s="528"/>
      <c r="DJ21" s="528"/>
      <c r="DK21" s="528"/>
      <c r="DL21" s="528"/>
      <c r="DM21" s="528"/>
      <c r="DN21" s="528"/>
      <c r="DO21" s="528"/>
      <c r="DP21" s="529"/>
    </row>
    <row r="22" spans="2:120" ht="40.5" customHeight="1">
      <c r="B22" t="str">
        <f t="shared" si="4"/>
        <v/>
      </c>
      <c r="E22" s="252" t="s">
        <v>661</v>
      </c>
      <c r="F22" s="252"/>
      <c r="G22" s="252"/>
      <c r="H22" s="252"/>
      <c r="I22" s="252"/>
      <c r="J22" s="252"/>
      <c r="K22" s="252"/>
      <c r="L22" s="481" t="str">
        <f>IF(①要望書２!L22="","",①要望書２!L22)</f>
        <v/>
      </c>
      <c r="M22" s="481"/>
      <c r="N22" s="481"/>
      <c r="O22" s="481"/>
      <c r="P22" s="481"/>
      <c r="Q22" s="481"/>
      <c r="R22" s="481"/>
      <c r="S22" s="481"/>
      <c r="T22" s="481"/>
      <c r="U22" s="481"/>
      <c r="V22" s="481"/>
      <c r="W22" s="481"/>
      <c r="X22" s="481"/>
      <c r="Y22" s="481"/>
      <c r="Z22" s="481"/>
      <c r="AA22" s="481"/>
      <c r="AB22" s="481"/>
      <c r="AC22" s="481"/>
      <c r="AD22" s="481"/>
      <c r="AE22" s="481"/>
      <c r="AF22" s="481"/>
      <c r="AG22" s="481"/>
      <c r="AH22" s="481"/>
      <c r="AI22" s="481"/>
      <c r="AJ22" s="481"/>
      <c r="AK22" s="481"/>
      <c r="AL22" s="481"/>
      <c r="AM22" s="481"/>
      <c r="AN22" s="481"/>
      <c r="AO22" s="481"/>
      <c r="AP22" s="481"/>
      <c r="AQ22" s="481"/>
      <c r="AR22" s="481"/>
      <c r="AS22" s="481"/>
      <c r="AU22" s="408"/>
      <c r="AV22" s="408"/>
      <c r="AW22" s="408"/>
      <c r="AX22" s="408"/>
      <c r="AY22" s="408"/>
      <c r="AZ22" s="408"/>
      <c r="BA22" s="408"/>
      <c r="BB22" s="408"/>
      <c r="BC22" s="408"/>
      <c r="BD22" s="408"/>
      <c r="BE22" s="408"/>
      <c r="BF22" s="408"/>
      <c r="BG22" s="408"/>
      <c r="BH22" s="408"/>
      <c r="BI22" s="408"/>
      <c r="BJ22" s="408"/>
      <c r="BK22" s="408"/>
      <c r="BL22" s="408"/>
      <c r="BM22" s="408"/>
      <c r="BN22" s="408"/>
      <c r="BO22" s="408"/>
      <c r="BP22" s="408"/>
      <c r="BQ22" s="408"/>
      <c r="BR22" s="408"/>
      <c r="BS22" s="408"/>
      <c r="BT22" s="408"/>
      <c r="CB22" s="252" t="s">
        <v>661</v>
      </c>
      <c r="CC22" s="252"/>
      <c r="CD22" s="252"/>
      <c r="CE22" s="252"/>
      <c r="CF22" s="252"/>
      <c r="CG22" s="252"/>
      <c r="CH22" s="252"/>
      <c r="CI22" s="511"/>
      <c r="CJ22" s="512"/>
      <c r="CK22" s="512"/>
      <c r="CL22" s="512"/>
      <c r="CM22" s="512"/>
      <c r="CN22" s="512"/>
      <c r="CO22" s="512"/>
      <c r="CP22" s="512"/>
      <c r="CQ22" s="512"/>
      <c r="CR22" s="512"/>
      <c r="CS22" s="512"/>
      <c r="CT22" s="512"/>
      <c r="CU22" s="512"/>
      <c r="CV22" s="512"/>
      <c r="CW22" s="512"/>
      <c r="CX22" s="512"/>
      <c r="CY22" s="512"/>
      <c r="CZ22" s="512"/>
      <c r="DA22" s="512"/>
      <c r="DB22" s="512"/>
      <c r="DC22" s="512"/>
      <c r="DD22" s="512"/>
      <c r="DE22" s="512"/>
      <c r="DF22" s="512"/>
      <c r="DG22" s="512"/>
      <c r="DH22" s="512"/>
      <c r="DI22" s="512"/>
      <c r="DJ22" s="512"/>
      <c r="DK22" s="512"/>
      <c r="DL22" s="512"/>
      <c r="DM22" s="512"/>
      <c r="DN22" s="512"/>
      <c r="DO22" s="512"/>
      <c r="DP22" s="513"/>
    </row>
    <row r="23" spans="2:120">
      <c r="AU23" s="48"/>
    </row>
  </sheetData>
  <sheetProtection sheet="1" formatCells="0" formatColumns="0" formatRows="0" selectLockedCells="1" autoFilter="0"/>
  <autoFilter ref="B2:B22" xr:uid="{00000000-0009-0000-0000-000008000000}"/>
  <mergeCells count="71">
    <mergeCell ref="E8:K9"/>
    <mergeCell ref="L8:AS9"/>
    <mergeCell ref="E12:K13"/>
    <mergeCell ref="L12:AS13"/>
    <mergeCell ref="E16:K17"/>
    <mergeCell ref="L16:AS17"/>
    <mergeCell ref="E15:K15"/>
    <mergeCell ref="L15:AS15"/>
    <mergeCell ref="E10:K10"/>
    <mergeCell ref="L10:AS10"/>
    <mergeCell ref="L14:AS14"/>
    <mergeCell ref="E11:K11"/>
    <mergeCell ref="L11:AS11"/>
    <mergeCell ref="E14:K14"/>
    <mergeCell ref="AU14:BT14"/>
    <mergeCell ref="E20:K21"/>
    <mergeCell ref="L20:AS21"/>
    <mergeCell ref="CI20:DP21"/>
    <mergeCell ref="CB20:CH21"/>
    <mergeCell ref="CI16:DP17"/>
    <mergeCell ref="CB16:CH17"/>
    <mergeCell ref="E18:K18"/>
    <mergeCell ref="L18:AS18"/>
    <mergeCell ref="AU18:BT18"/>
    <mergeCell ref="CB18:CH18"/>
    <mergeCell ref="CI18:DP18"/>
    <mergeCell ref="E19:K19"/>
    <mergeCell ref="L19:AS19"/>
    <mergeCell ref="CB19:CH19"/>
    <mergeCell ref="CB12:CH13"/>
    <mergeCell ref="CI14:DP14"/>
    <mergeCell ref="CB14:CH14"/>
    <mergeCell ref="CB15:CH15"/>
    <mergeCell ref="CI15:DP15"/>
    <mergeCell ref="E22:K22"/>
    <mergeCell ref="L22:AS22"/>
    <mergeCell ref="AU22:BT22"/>
    <mergeCell ref="CB22:CH22"/>
    <mergeCell ref="CI22:DP22"/>
    <mergeCell ref="E3:K3"/>
    <mergeCell ref="L3:AS3"/>
    <mergeCell ref="CB3:CH3"/>
    <mergeCell ref="CI3:DP3"/>
    <mergeCell ref="AV1:BS2"/>
    <mergeCell ref="E7:K7"/>
    <mergeCell ref="L7:AS7"/>
    <mergeCell ref="CB7:CH7"/>
    <mergeCell ref="CI7:DP7"/>
    <mergeCell ref="E6:K6"/>
    <mergeCell ref="L6:AS6"/>
    <mergeCell ref="L4:AS5"/>
    <mergeCell ref="E4:K5"/>
    <mergeCell ref="AU6:BT6"/>
    <mergeCell ref="CB6:CH6"/>
    <mergeCell ref="CI6:DP6"/>
    <mergeCell ref="AW8:BT8"/>
    <mergeCell ref="AW12:BT12"/>
    <mergeCell ref="AW16:BT16"/>
    <mergeCell ref="AW20:BT20"/>
    <mergeCell ref="CI4:DP5"/>
    <mergeCell ref="CB4:CH5"/>
    <mergeCell ref="AW4:BT4"/>
    <mergeCell ref="AU10:BT10"/>
    <mergeCell ref="CB10:CH10"/>
    <mergeCell ref="CI10:DP10"/>
    <mergeCell ref="CI8:DP9"/>
    <mergeCell ref="CB8:CH9"/>
    <mergeCell ref="CI19:DP19"/>
    <mergeCell ref="CB11:CH11"/>
    <mergeCell ref="CI11:DP11"/>
    <mergeCell ref="CI12:DP13"/>
  </mergeCells>
  <phoneticPr fontId="1"/>
  <dataValidations count="1">
    <dataValidation allowBlank="1" showInputMessage="1" showErrorMessage="1" promptTitle="ーーーーーーーーーー内容説明ーーーーーーーーーーーーーーーー" prompt="「6(1)事業概要」の詳細を入力する欄です。_x000a_①いつ、②どこで、③誰を対象、④何をどれくらい行う、⑤実施形態：直営または委託、⑥連携先、等を入力してください。_x000a_また、事業項目内で複数の内容がある場合は、ア、イ、ウ、、、のように入力してください。_x000a_※該当がない番号は抜け番としてください_x000a_※⑥連携先は、連絡先ではありません（単なる委託先は入力不要）_x000a_※詳細な企画書や事業計画がある場合は、別紙_x000a_　（様式自由）に取りまとめて提出してください_x000a_※要望書からの内容変更がある場合は修正してください" sqref="L4:AS5" xr:uid="{C52A8E94-8E06-48A9-8381-1F7E81852554}"/>
  </dataValidations>
  <pageMargins left="0.70866141732283472" right="0.70866141732283472" top="0.74803149606299213" bottom="0.74803149606299213" header="0.31496062992125984" footer="0.31496062992125984"/>
  <pageSetup paperSize="9" fitToHeight="0" orientation="portrait" blackAndWhite="1" r:id="rId1"/>
  <ignoredErrors>
    <ignoredError sqref="L22 L6:L8 L11:L12 L14:L16 L18:L20"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7" id="{CE1B64A9-D953-4ACB-8C95-7FBF3CAD83FD}">
            <xm:f>NOT($L$4=①要望書２!$L$4)</xm:f>
            <x14:dxf>
              <font>
                <color rgb="FFFF0000"/>
              </font>
            </x14:dxf>
          </x14:cfRule>
          <xm:sqref>L4</xm:sqref>
        </x14:conditionalFormatting>
        <x14:conditionalFormatting xmlns:xm="http://schemas.microsoft.com/office/excel/2006/main">
          <x14:cfRule type="expression" priority="24" id="{8E1AD909-2296-413D-913C-B2FE7B9A47CB}">
            <xm:f>NOT($L$8=①要望書２!$L$8)</xm:f>
            <x14:dxf>
              <font>
                <color rgb="FFFF0000"/>
              </font>
            </x14:dxf>
          </x14:cfRule>
          <xm:sqref>L8</xm:sqref>
        </x14:conditionalFormatting>
        <x14:conditionalFormatting xmlns:xm="http://schemas.microsoft.com/office/excel/2006/main">
          <x14:cfRule type="expression" priority="21" id="{DFAB85D1-AA78-48BE-8E6A-D4AC231DD9CB}">
            <xm:f>NOT($L$12=①要望書２!$L$12)</xm:f>
            <x14:dxf>
              <font>
                <color rgb="FFFF0000"/>
              </font>
            </x14:dxf>
          </x14:cfRule>
          <xm:sqref>L12</xm:sqref>
        </x14:conditionalFormatting>
        <x14:conditionalFormatting xmlns:xm="http://schemas.microsoft.com/office/excel/2006/main">
          <x14:cfRule type="expression" priority="18" id="{7F221DE0-79DD-4906-B1D4-B7016F22843B}">
            <xm:f>NOT($L$16=①要望書２!$L$16)</xm:f>
            <x14:dxf>
              <font>
                <color rgb="FFFF0000"/>
              </font>
            </x14:dxf>
          </x14:cfRule>
          <xm:sqref>L16</xm:sqref>
        </x14:conditionalFormatting>
        <x14:conditionalFormatting xmlns:xm="http://schemas.microsoft.com/office/excel/2006/main">
          <x14:cfRule type="expression" priority="15" id="{FA75DCCA-E8BA-4B50-AAA2-D8843570F4B8}">
            <xm:f>NOT($L$20=①要望書２!$L$20)</xm:f>
            <x14:dxf>
              <font>
                <color rgb="FFFF0000"/>
              </font>
            </x14:dxf>
          </x14:cfRule>
          <xm:sqref>L20</xm:sqref>
        </x14:conditionalFormatting>
        <x14:conditionalFormatting xmlns:xm="http://schemas.microsoft.com/office/excel/2006/main">
          <x14:cfRule type="expression" priority="28" id="{4A82CB57-D865-4811-AF77-27E6D710CD15}">
            <xm:f>NOT($L$3=①要望書２!$L$3)</xm:f>
            <x14:dxf>
              <font>
                <color rgb="FFFF0000"/>
              </font>
            </x14:dxf>
          </x14:cfRule>
          <xm:sqref>L3:AS3</xm:sqref>
        </x14:conditionalFormatting>
        <x14:conditionalFormatting xmlns:xm="http://schemas.microsoft.com/office/excel/2006/main">
          <x14:cfRule type="expression" priority="26" id="{9D272EDF-205D-41C6-B07E-21CB12C95E05}">
            <xm:f>NOT($L$6=①要望書２!$L$6)</xm:f>
            <x14:dxf>
              <font>
                <color rgb="FFFF0000"/>
              </font>
            </x14:dxf>
          </x14:cfRule>
          <xm:sqref>L6:AS6</xm:sqref>
        </x14:conditionalFormatting>
        <x14:conditionalFormatting xmlns:xm="http://schemas.microsoft.com/office/excel/2006/main">
          <x14:cfRule type="expression" priority="25" id="{02758150-F3C8-411C-8216-F59127ED25BC}">
            <xm:f>NOT($L$7=①要望書２!$L$7)</xm:f>
            <x14:dxf>
              <font>
                <color rgb="FFFF0000"/>
              </font>
            </x14:dxf>
          </x14:cfRule>
          <xm:sqref>L7:AS7</xm:sqref>
        </x14:conditionalFormatting>
        <x14:conditionalFormatting xmlns:xm="http://schemas.microsoft.com/office/excel/2006/main">
          <x14:cfRule type="expression" priority="23" id="{7CD16EEE-8F6B-4610-8685-4BF7DF2B1984}">
            <xm:f>NOT($L$10=①要望書２!$L$10)</xm:f>
            <x14:dxf>
              <font>
                <color rgb="FFFF0000"/>
              </font>
            </x14:dxf>
          </x14:cfRule>
          <xm:sqref>L10:AS10</xm:sqref>
        </x14:conditionalFormatting>
        <x14:conditionalFormatting xmlns:xm="http://schemas.microsoft.com/office/excel/2006/main">
          <x14:cfRule type="expression" priority="22" id="{E28BB2E1-666B-4902-9FAE-8A5D23321A1C}">
            <xm:f>NOT($L$11=①要望書２!$L$11)</xm:f>
            <x14:dxf>
              <font>
                <color rgb="FFFF0000"/>
              </font>
            </x14:dxf>
          </x14:cfRule>
          <xm:sqref>L11:AS11</xm:sqref>
        </x14:conditionalFormatting>
        <x14:conditionalFormatting xmlns:xm="http://schemas.microsoft.com/office/excel/2006/main">
          <x14:cfRule type="expression" priority="20" id="{0CAA3070-1725-4D40-9B43-2A6D41CDC06E}">
            <xm:f>NOT($L$14=①要望書２!$L$14)</xm:f>
            <x14:dxf>
              <font>
                <color rgb="FFFF0000"/>
              </font>
            </x14:dxf>
          </x14:cfRule>
          <xm:sqref>L14:AS14</xm:sqref>
        </x14:conditionalFormatting>
        <x14:conditionalFormatting xmlns:xm="http://schemas.microsoft.com/office/excel/2006/main">
          <x14:cfRule type="expression" priority="19" id="{45B64F72-86DD-4178-A047-AD1204F9297B}">
            <xm:f>NOT($L$15=①要望書２!$L$15)</xm:f>
            <x14:dxf>
              <font>
                <color rgb="FFFF0000"/>
              </font>
            </x14:dxf>
          </x14:cfRule>
          <xm:sqref>L15:AS15</xm:sqref>
        </x14:conditionalFormatting>
        <x14:conditionalFormatting xmlns:xm="http://schemas.microsoft.com/office/excel/2006/main">
          <x14:cfRule type="expression" priority="17" id="{5C628A57-AC2B-4A99-A50D-1C7C88F67CDE}">
            <xm:f>NOT($L$18=①要望書２!$L$18)</xm:f>
            <x14:dxf>
              <font>
                <color rgb="FFFF0000"/>
              </font>
            </x14:dxf>
          </x14:cfRule>
          <xm:sqref>L18:AS18</xm:sqref>
        </x14:conditionalFormatting>
        <x14:conditionalFormatting xmlns:xm="http://schemas.microsoft.com/office/excel/2006/main">
          <x14:cfRule type="expression" priority="16" id="{A799DD5F-190D-4CC3-88DE-73CB222091CE}">
            <xm:f>NOT($L$19=①要望書２!$L$19)</xm:f>
            <x14:dxf>
              <font>
                <color rgb="FFFF0000"/>
              </font>
            </x14:dxf>
          </x14:cfRule>
          <xm:sqref>L19:AS19</xm:sqref>
        </x14:conditionalFormatting>
        <x14:conditionalFormatting xmlns:xm="http://schemas.microsoft.com/office/excel/2006/main">
          <x14:cfRule type="expression" priority="14" id="{BD7214BD-0B35-4C10-82EE-D06E249F5EFD}">
            <xm:f>NOT($L$22=①要望書２!$L$22)</xm:f>
            <x14:dxf>
              <font>
                <color rgb="FFFF0000"/>
              </font>
            </x14:dxf>
          </x14:cfRule>
          <xm:sqref>L22:AS22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N o B k V L 9 8 R Z S k A A A A 9 g A A A B I A H A B D b 2 5 m a W c v U G F j a 2 F n Z S 5 4 b W w g o h g A K K A U A A A A A A A A A A A A A A A A A A A A A A A A A A A A h Y + x D o I w G I R f h X S n L X U x 5 K c M b k Y S E h P j 2 p Q K V W g N L Z Z 3 c / C R f A U x i r o 5 3 t 1 3 y d 3 9 e o N 8 7 N r o o n q n r c l Q g i m K l J G 2 0 q b O 0 O A P 8 R L l H E o h T 6 J W 0 Q Q b l 4 5 O Z 6 j x / p w S E k L A Y Y F t X x N G a U L 2 x W Y r G 9 W J W B v n h Z E K f V r V / x b i s H u N 4 Q w n l G F G p 0 1 A Z h M K b b 4 A m 7 J n + m P C a m j 9 0 C t + F P G 6 B D J L I O 8 P / A F Q S w M E F A A C A A g A N o B k 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a A Z F Q o i k e 4 D g A A A B E A A A A T A B w A R m 9 y b X V s Y X M v U 2 V j d G l v b j E u b S C i G A A o o B Q A A A A A A A A A A A A A A A A A A A A A A A A A A A A r T k 0 u y c z P U w i G 0 I b W A F B L A Q I t A B Q A A g A I A D a A Z F S / f E W U p A A A A P Y A A A A S A A A A A A A A A A A A A A A A A A A A A A B D b 2 5 m a W c v U G F j a 2 F n Z S 5 4 b W x Q S w E C L Q A U A A I A C A A 2 g G R U D 8 r p q 6 Q A A A D p A A A A E w A A A A A A A A A A A A A A A A D w A A A A W 0 N v b n R l b n R f V H l w Z X N d L n h t b F B L A Q I t A B Q A A g A I A D a A Z F 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T Z V Z v / E G i R L V i H w 2 7 E y 0 Q A A A A A A I A A A A A A B B m A A A A A Q A A I A A A A E A P T a u g o W r T H 2 G G i W s l J M s L J I 8 d N A j e 0 z u d / 9 f W o Z 3 6 A A A A A A 6 A A A A A A g A A I A A A A G v f V A u f + 0 A b 6 9 N / D 5 d n 1 n 5 l g s I h l M V g a 0 R o p 7 I u / 2 R U U A A A A N A o T T d b t T z C d q c B j n j H F S a N E o f Z x k 3 b 6 8 G 2 f g a o f n N M + m 4 I n Z 2 q 8 y D H O w 6 g w y z J 6 5 v V I w 5 r W C t h r S c L t d S 1 t e o A P F 3 r P j m J D L l h / h c P q a z o Q A A A A F 1 R l S 9 X o k / m w E w W o M v D o f r r P 9 p P l w + u o n k 6 X e y x G g C U 1 6 x R K n k D F 2 y P 2 T S i g b i Y V S 1 a E X l N X P 3 Z K N A V n x R K 7 a c = < / D a t a M a s h u p > 
</file>

<file path=customXml/itemProps1.xml><?xml version="1.0" encoding="utf-8"?>
<ds:datastoreItem xmlns:ds="http://schemas.openxmlformats.org/officeDocument/2006/customXml" ds:itemID="{76A572E1-C5B5-4762-BBBC-A4679A52FC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27</vt:i4>
      </vt:variant>
    </vt:vector>
  </HeadingPairs>
  <TitlesOfParts>
    <vt:vector size="54" baseType="lpstr">
      <vt:lpstr>各書類について</vt:lpstr>
      <vt:lpstr>①要望書１</vt:lpstr>
      <vt:lpstr>①要望書２</vt:lpstr>
      <vt:lpstr>①要望書３</vt:lpstr>
      <vt:lpstr>①要望書４</vt:lpstr>
      <vt:lpstr>①要望書５</vt:lpstr>
      <vt:lpstr>（①要望書６）アンケート </vt:lpstr>
      <vt:lpstr>②申請書１</vt:lpstr>
      <vt:lpstr>②申請書２</vt:lpstr>
      <vt:lpstr>②申請書３</vt:lpstr>
      <vt:lpstr>②申請書４</vt:lpstr>
      <vt:lpstr>②申請書５</vt:lpstr>
      <vt:lpstr>（②申請書）添付１支払希望調書</vt:lpstr>
      <vt:lpstr>（②申請書）添付２申請に当たっての確認事項</vt:lpstr>
      <vt:lpstr>（②申請書）添付３消費税等の取扱い</vt:lpstr>
      <vt:lpstr>③変更承認申請書</vt:lpstr>
      <vt:lpstr>④廃止承認申請書 </vt:lpstr>
      <vt:lpstr>⑤実施状況報告書１</vt:lpstr>
      <vt:lpstr>⑤実施状況報告書２</vt:lpstr>
      <vt:lpstr>⑥実績報告書1</vt:lpstr>
      <vt:lpstr>⑥実績報告書2</vt:lpstr>
      <vt:lpstr>⑥実績報告書3</vt:lpstr>
      <vt:lpstr>⑥実績報告書4</vt:lpstr>
      <vt:lpstr>⑥実績報告書5</vt:lpstr>
      <vt:lpstr>⑦支払請求書（概算）</vt:lpstr>
      <vt:lpstr>⑧支払請求書（精算）</vt:lpstr>
      <vt:lpstr>⑨消費税額確定報告書</vt:lpstr>
      <vt:lpstr>'（①要望書６）アンケート '!Print_Area</vt:lpstr>
      <vt:lpstr>'（②申請書）添付１支払希望調書'!Print_Area</vt:lpstr>
      <vt:lpstr>'（②申請書）添付２申請に当たっての確認事項'!Print_Area</vt:lpstr>
      <vt:lpstr>'（②申請書）添付３消費税等の取扱い'!Print_Area</vt:lpstr>
      <vt:lpstr>①要望書１!Print_Area</vt:lpstr>
      <vt:lpstr>①要望書２!Print_Area</vt:lpstr>
      <vt:lpstr>①要望書３!Print_Area</vt:lpstr>
      <vt:lpstr>①要望書４!Print_Area</vt:lpstr>
      <vt:lpstr>①要望書５!Print_Area</vt:lpstr>
      <vt:lpstr>②申請書１!Print_Area</vt:lpstr>
      <vt:lpstr>②申請書２!Print_Area</vt:lpstr>
      <vt:lpstr>②申請書３!Print_Area</vt:lpstr>
      <vt:lpstr>②申請書４!Print_Area</vt:lpstr>
      <vt:lpstr>②申請書５!Print_Area</vt:lpstr>
      <vt:lpstr>③変更承認申請書!Print_Area</vt:lpstr>
      <vt:lpstr>'④廃止承認申請書 '!Print_Area</vt:lpstr>
      <vt:lpstr>⑤実施状況報告書１!Print_Area</vt:lpstr>
      <vt:lpstr>⑤実施状況報告書２!Print_Area</vt:lpstr>
      <vt:lpstr>⑥実績報告書1!Print_Area</vt:lpstr>
      <vt:lpstr>⑥実績報告書2!Print_Area</vt:lpstr>
      <vt:lpstr>⑥実績報告書3!Print_Area</vt:lpstr>
      <vt:lpstr>⑥実績報告書4!Print_Area</vt:lpstr>
      <vt:lpstr>⑥実績報告書5!Print_Area</vt:lpstr>
      <vt:lpstr>'⑦支払請求書（概算）'!Print_Area</vt:lpstr>
      <vt:lpstr>'⑧支払請求書（精算）'!Print_Area</vt:lpstr>
      <vt:lpstr>⑨消費税額確定報告書!Print_Area</vt:lpstr>
      <vt:lpstr>各書類について!Print_Area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2026-07-23T02:45:49Z</dcterms:modified>
</cp:coreProperties>
</file>